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3495" windowWidth="19110" windowHeight="3540" activeTab="1"/>
  </bookViews>
  <sheets>
    <sheet name="Battle Roster" sheetId="11" r:id="rId1"/>
    <sheet name="Tracker" sheetId="5" r:id="rId2"/>
    <sheet name="Force Power uses" sheetId="12" r:id="rId3"/>
    <sheet name="Feats_talents" sheetId="14" r:id="rId4"/>
    <sheet name="Stat Blocks" sheetId="10" r:id="rId5"/>
    <sheet name="Force Power cards" sheetId="13" state="hidden" r:id="rId6"/>
    <sheet name="List" sheetId="9" r:id="rId7"/>
    <sheet name="F_T lookup" sheetId="16" state="hidden" r:id="rId8"/>
    <sheet name="Sheet1" sheetId="17" r:id="rId9"/>
  </sheets>
  <externalReferences>
    <externalReference r:id="rId10"/>
  </externalReferences>
  <definedNames>
    <definedName name="_xlnm._FilterDatabase" localSheetId="0" hidden="1">'Battle Roster'!$A$1:$K$31</definedName>
    <definedName name="_xlnm._FilterDatabase" localSheetId="7" hidden="1">'F_T lookup'!$A$2:$H$1094</definedName>
    <definedName name="_xlnm._FilterDatabase" localSheetId="1" hidden="1">Tracker!$B$3:$B$7</definedName>
    <definedName name="Blocks">StatBlocksStart:StatBlocksEnd</definedName>
    <definedName name="CharacterName">'[1]Character &amp; Species'!$D$7</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HTML">Sheet1!#REF!</definedName>
    <definedName name="HTMLFooter">Sheet1!#REF!</definedName>
    <definedName name="HTMLHeader">Sheet1!#REF!</definedName>
    <definedName name="List">ListStart:ListEnd</definedName>
    <definedName name="ListEnd">List!$A$120</definedName>
    <definedName name="ListStart">List!$A$1</definedName>
    <definedName name="NewStatBlock">[1]Intro!$K$18</definedName>
    <definedName name="StatBlocksEnd">'Stat Blocks'!$DQ$58</definedName>
    <definedName name="StatBlocksStart">'Stat Blocks'!$B$1</definedName>
    <definedName name="Stats">'Battle Roster'!$A$2:$A$31</definedName>
    <definedName name="Tables">Sheet1!#REF!</definedName>
    <definedName name="TAF">Sheet1!#REF!</definedName>
    <definedName name="TalentList">'F_T lookup'!$A$1:$A$1094</definedName>
    <definedName name="Talents">'F_T lookup'!$A$1:$D$1094</definedName>
    <definedName name="TAS">Sheet1!#REF!</definedName>
    <definedName name="Tracker">TrackerStart:TrackerEnd</definedName>
    <definedName name="TrackerEnd">Tracker!$CO$79</definedName>
    <definedName name="TrackerStart">Tracker!$B$1</definedName>
  </definedNames>
  <calcPr calcId="145621"/>
</workbook>
</file>

<file path=xl/calcChain.xml><?xml version="1.0" encoding="utf-8"?>
<calcChain xmlns="http://schemas.openxmlformats.org/spreadsheetml/2006/main">
  <c r="H3" i="11" l="1"/>
  <c r="H12" i="11"/>
  <c r="AD9" i="5"/>
  <c r="H5" i="11"/>
  <c r="H7" i="11"/>
  <c r="AG9" i="5"/>
  <c r="H6" i="11"/>
  <c r="H8" i="11"/>
  <c r="H2" i="11"/>
  <c r="H9" i="11"/>
  <c r="H10" i="11"/>
  <c r="H4" i="11"/>
  <c r="C31" i="11"/>
  <c r="C30" i="11"/>
  <c r="C29" i="11"/>
  <c r="C28" i="11"/>
  <c r="C27" i="11"/>
  <c r="C26" i="11"/>
  <c r="C25" i="11"/>
  <c r="C24" i="11"/>
  <c r="C23" i="11"/>
  <c r="C22" i="11"/>
  <c r="C21" i="11"/>
  <c r="C20" i="11"/>
  <c r="C19" i="11"/>
  <c r="C18" i="11"/>
  <c r="C17" i="11"/>
  <c r="C16" i="11"/>
  <c r="C15" i="11"/>
  <c r="C14" i="11"/>
  <c r="C13" i="11"/>
  <c r="C10" i="11"/>
  <c r="C9" i="11"/>
  <c r="C8" i="11"/>
  <c r="C7" i="11"/>
  <c r="C6" i="11"/>
  <c r="C5" i="11"/>
  <c r="C3" i="11"/>
  <c r="C4" i="11"/>
  <c r="C2" i="11"/>
  <c r="C12" i="11"/>
  <c r="C11" i="11"/>
  <c r="N2" i="11" l="1"/>
  <c r="CL24" i="5" l="1"/>
  <c r="CI24" i="5"/>
  <c r="CF24" i="5"/>
  <c r="CC24" i="5"/>
  <c r="BZ24" i="5"/>
  <c r="BW24" i="5"/>
  <c r="BT24" i="5"/>
  <c r="BQ24" i="5"/>
  <c r="BN24" i="5"/>
  <c r="BK24" i="5"/>
  <c r="BH24" i="5"/>
  <c r="BE24" i="5"/>
  <c r="BB24" i="5"/>
  <c r="AY24" i="5"/>
  <c r="AV24" i="5"/>
  <c r="AS24" i="5"/>
  <c r="AP24" i="5"/>
  <c r="AM24" i="5"/>
  <c r="AJ24" i="5"/>
  <c r="AG24" i="5"/>
  <c r="AD24" i="5"/>
  <c r="AA24" i="5"/>
  <c r="X24" i="5"/>
  <c r="U24" i="5"/>
  <c r="R24" i="5"/>
  <c r="O24" i="5"/>
  <c r="L24" i="5"/>
  <c r="I24" i="5"/>
  <c r="F24" i="5"/>
  <c r="C24" i="5"/>
  <c r="CL22" i="5"/>
  <c r="CI22" i="5"/>
  <c r="CF22" i="5"/>
  <c r="CC22" i="5"/>
  <c r="BZ22" i="5"/>
  <c r="BW22" i="5"/>
  <c r="BT22" i="5"/>
  <c r="BQ22" i="5"/>
  <c r="BN22" i="5"/>
  <c r="BK22" i="5"/>
  <c r="BH22" i="5"/>
  <c r="BE22" i="5"/>
  <c r="BB22" i="5"/>
  <c r="AY22" i="5"/>
  <c r="AV22" i="5"/>
  <c r="AS22" i="5"/>
  <c r="AP22" i="5"/>
  <c r="AM22" i="5"/>
  <c r="AJ22" i="5"/>
  <c r="AG22" i="5"/>
  <c r="AD22" i="5"/>
  <c r="AA22" i="5"/>
  <c r="X22" i="5"/>
  <c r="U22" i="5"/>
  <c r="R22" i="5"/>
  <c r="O22" i="5"/>
  <c r="L22" i="5"/>
  <c r="I22" i="5"/>
  <c r="F22" i="5"/>
  <c r="C22" i="5"/>
  <c r="CC2" i="5" l="1"/>
  <c r="BZ2" i="5"/>
  <c r="BW2" i="5"/>
  <c r="BT2" i="5"/>
  <c r="BQ2" i="5"/>
  <c r="BN2" i="5"/>
  <c r="BK2" i="5"/>
  <c r="BH2" i="5"/>
  <c r="BE2" i="5"/>
  <c r="CF2" i="5"/>
  <c r="BB2" i="5"/>
  <c r="AY2" i="5"/>
  <c r="AV2" i="5"/>
  <c r="AS2" i="5"/>
  <c r="AP2" i="5"/>
  <c r="AM2" i="5"/>
  <c r="AJ2" i="5"/>
  <c r="AG2" i="5"/>
  <c r="AD2" i="5"/>
  <c r="AA2" i="5"/>
  <c r="X2" i="5"/>
  <c r="U2" i="5"/>
  <c r="R2" i="5"/>
  <c r="O2" i="5"/>
  <c r="L2" i="5"/>
  <c r="I2" i="5"/>
  <c r="F2" i="5"/>
  <c r="C2" i="5"/>
  <c r="CI2" i="5"/>
  <c r="CL2" i="5"/>
  <c r="CI3" i="5" l="1"/>
  <c r="L3" i="5"/>
  <c r="X3" i="5"/>
  <c r="AJ3" i="5"/>
  <c r="AV3" i="5"/>
  <c r="CL3" i="5"/>
  <c r="I3" i="5"/>
  <c r="O3" i="5"/>
  <c r="U3" i="5"/>
  <c r="AA3" i="5"/>
  <c r="AG3" i="5"/>
  <c r="AM3" i="5"/>
  <c r="AS3" i="5"/>
  <c r="AY3" i="5"/>
  <c r="CF3" i="5"/>
  <c r="BH3" i="5"/>
  <c r="BN3" i="5"/>
  <c r="BT3" i="5"/>
  <c r="BZ3" i="5"/>
  <c r="F3" i="5"/>
  <c r="R3" i="5"/>
  <c r="AD3" i="5"/>
  <c r="AP3" i="5"/>
  <c r="BB3" i="5"/>
  <c r="BE3" i="5"/>
  <c r="BK3" i="5"/>
  <c r="BQ3" i="5"/>
  <c r="BW3" i="5"/>
  <c r="CC3" i="5"/>
  <c r="C3" i="5"/>
  <c r="B4" i="14" l="1"/>
  <c r="D4" i="14"/>
  <c r="B6" i="14"/>
  <c r="D6" i="14"/>
  <c r="B15" i="11"/>
  <c r="B21" i="11"/>
  <c r="B22" i="11"/>
  <c r="B23" i="11"/>
  <c r="B24" i="11"/>
  <c r="B25" i="11"/>
  <c r="B26" i="11"/>
  <c r="B27" i="11"/>
  <c r="B28" i="11"/>
  <c r="B29" i="11"/>
  <c r="B30" i="11"/>
  <c r="B31" i="11"/>
  <c r="B11" i="11"/>
  <c r="L2" i="11" l="1"/>
  <c r="C1" i="5" s="1"/>
  <c r="B12" i="11"/>
  <c r="B2" i="11" s="1"/>
  <c r="B4" i="11" s="1"/>
  <c r="B3" i="11" s="1"/>
  <c r="Z3" i="12"/>
  <c r="AF3" i="12"/>
  <c r="AL3" i="12"/>
  <c r="AR3" i="12"/>
  <c r="AX3" i="12"/>
  <c r="BD3" i="12"/>
  <c r="BJ3" i="12"/>
  <c r="BP3" i="12"/>
  <c r="BV3" i="12"/>
  <c r="CB3" i="12"/>
  <c r="CH3" i="12"/>
  <c r="AC3" i="12"/>
  <c r="AI3" i="12"/>
  <c r="AO3" i="12"/>
  <c r="AU3" i="12"/>
  <c r="BA3" i="12"/>
  <c r="BG3" i="12"/>
  <c r="BM3" i="12"/>
  <c r="BS3" i="12"/>
  <c r="BY3" i="12"/>
  <c r="CE3" i="12"/>
  <c r="CK3" i="12"/>
  <c r="W3" i="12"/>
  <c r="T3" i="12"/>
  <c r="Q3" i="12"/>
  <c r="N3" i="12"/>
  <c r="K3" i="12"/>
  <c r="H3" i="12"/>
  <c r="E3" i="12"/>
  <c r="L30" i="11"/>
  <c r="L28" i="11"/>
  <c r="L26" i="11"/>
  <c r="L24" i="11"/>
  <c r="BQ1" i="5" s="1"/>
  <c r="BP2" i="12" s="1"/>
  <c r="L22" i="11"/>
  <c r="L31" i="11"/>
  <c r="L29" i="11"/>
  <c r="L27" i="11"/>
  <c r="BZ1" i="5" s="1"/>
  <c r="BY2" i="12" s="1"/>
  <c r="L25" i="11"/>
  <c r="L23" i="11"/>
  <c r="L21" i="11"/>
  <c r="L3" i="11"/>
  <c r="F1" i="5" s="1"/>
  <c r="B3" i="12"/>
  <c r="F4" i="11"/>
  <c r="E4" i="11"/>
  <c r="F31" i="11"/>
  <c r="G31" i="11" s="1"/>
  <c r="E31" i="11"/>
  <c r="F30" i="11"/>
  <c r="G30" i="11" s="1"/>
  <c r="E30" i="11"/>
  <c r="F29" i="11"/>
  <c r="G29" i="11" s="1"/>
  <c r="E29" i="11"/>
  <c r="F28" i="11"/>
  <c r="G28" i="11" s="1"/>
  <c r="E28" i="11"/>
  <c r="F27" i="11"/>
  <c r="G27" i="11" s="1"/>
  <c r="E27" i="11"/>
  <c r="F26" i="11"/>
  <c r="G26" i="11" s="1"/>
  <c r="E26" i="11"/>
  <c r="F25" i="11"/>
  <c r="G25" i="11" s="1"/>
  <c r="E25" i="11"/>
  <c r="F24" i="11"/>
  <c r="G24" i="11" s="1"/>
  <c r="E24" i="11"/>
  <c r="F23" i="11"/>
  <c r="G23" i="11" s="1"/>
  <c r="E23" i="11"/>
  <c r="F22" i="11"/>
  <c r="G22" i="11" s="1"/>
  <c r="E22" i="11"/>
  <c r="F21" i="11"/>
  <c r="G21" i="11" s="1"/>
  <c r="E21" i="11"/>
  <c r="F20" i="11"/>
  <c r="G20" i="11" s="1"/>
  <c r="E20" i="11"/>
  <c r="F19" i="11"/>
  <c r="G19" i="11" s="1"/>
  <c r="E19" i="11"/>
  <c r="F18" i="11"/>
  <c r="G18" i="11" s="1"/>
  <c r="E18" i="11"/>
  <c r="F17" i="11"/>
  <c r="G17" i="11" s="1"/>
  <c r="E17" i="11"/>
  <c r="F16" i="11"/>
  <c r="G16" i="11" s="1"/>
  <c r="E16" i="11"/>
  <c r="F14" i="11"/>
  <c r="G14" i="11" s="1"/>
  <c r="E14" i="11"/>
  <c r="F11" i="11"/>
  <c r="G11" i="11" s="1"/>
  <c r="E11" i="11"/>
  <c r="F12" i="11"/>
  <c r="G12" i="11" s="1"/>
  <c r="E12" i="11"/>
  <c r="F15" i="11"/>
  <c r="G15" i="11" s="1"/>
  <c r="E15" i="11"/>
  <c r="F5" i="11"/>
  <c r="E5" i="11"/>
  <c r="F3" i="11"/>
  <c r="E3" i="11"/>
  <c r="F7" i="11"/>
  <c r="E7" i="11"/>
  <c r="F2" i="11"/>
  <c r="G2" i="11" s="1"/>
  <c r="E2" i="11"/>
  <c r="F10" i="11"/>
  <c r="G10" i="11" s="1"/>
  <c r="E10" i="11"/>
  <c r="F9" i="11"/>
  <c r="G9" i="11" s="1"/>
  <c r="E9" i="11"/>
  <c r="F8" i="11"/>
  <c r="G8" i="11" s="1"/>
  <c r="E8" i="11"/>
  <c r="E6" i="11"/>
  <c r="F6" i="11"/>
  <c r="L6" i="11" l="1"/>
  <c r="O1" i="5" s="1"/>
  <c r="B5" i="11"/>
  <c r="B6" i="11" s="1"/>
  <c r="L4" i="11"/>
  <c r="I1" i="5" s="1"/>
  <c r="H2" i="12" s="1"/>
  <c r="L5" i="11"/>
  <c r="L1" i="5" s="1"/>
  <c r="K2" i="12" s="1"/>
  <c r="BN1" i="5"/>
  <c r="BM2" i="12" s="1"/>
  <c r="CL1" i="5"/>
  <c r="CK2" i="12" s="1"/>
  <c r="CC1" i="5"/>
  <c r="CB2" i="12" s="1"/>
  <c r="BH1" i="5"/>
  <c r="BG2" i="12" s="1"/>
  <c r="BT1" i="5"/>
  <c r="BS2" i="12" s="1"/>
  <c r="CF1" i="5"/>
  <c r="CE2" i="12" s="1"/>
  <c r="BK1" i="5"/>
  <c r="BJ2" i="12" s="1"/>
  <c r="BW1" i="5"/>
  <c r="BV2" i="12" s="1"/>
  <c r="CI1" i="5"/>
  <c r="CH2" i="12" s="1"/>
  <c r="B2" i="12"/>
  <c r="E2" i="12"/>
  <c r="N2" i="12"/>
  <c r="H27" i="12"/>
  <c r="B7" i="11" l="1"/>
  <c r="L7" i="11"/>
  <c r="R1" i="5" s="1"/>
  <c r="Q2" i="12" s="1"/>
  <c r="F13" i="11"/>
  <c r="A2" i="10"/>
  <c r="A3" i="10" s="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E13" i="11"/>
  <c r="A4" i="5"/>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B8" i="11" l="1"/>
  <c r="CI4" i="5"/>
  <c r="L4" i="5"/>
  <c r="X4" i="5"/>
  <c r="AJ4" i="5"/>
  <c r="AV4" i="5"/>
  <c r="CL4" i="5"/>
  <c r="I4" i="5"/>
  <c r="O4" i="5"/>
  <c r="U4" i="5"/>
  <c r="AA4" i="5"/>
  <c r="AG4" i="5"/>
  <c r="AM4" i="5"/>
  <c r="AS4" i="5"/>
  <c r="AY4" i="5"/>
  <c r="CF4" i="5"/>
  <c r="BH4" i="5"/>
  <c r="BN4" i="5"/>
  <c r="BT4" i="5"/>
  <c r="BZ4" i="5"/>
  <c r="F4" i="5"/>
  <c r="R4" i="5"/>
  <c r="AD4" i="5"/>
  <c r="AP4" i="5"/>
  <c r="BB4" i="5"/>
  <c r="BE4" i="5"/>
  <c r="BK4" i="5"/>
  <c r="BQ4" i="5"/>
  <c r="BW4" i="5"/>
  <c r="CC4" i="5"/>
  <c r="C4" i="5"/>
  <c r="G4" i="11"/>
  <c r="G6" i="11"/>
  <c r="G3" i="11"/>
  <c r="G5" i="11"/>
  <c r="A5" i="5"/>
  <c r="G7" i="11"/>
  <c r="G13" i="11"/>
  <c r="F33" i="11"/>
  <c r="L8" i="11" l="1"/>
  <c r="U1" i="5" s="1"/>
  <c r="T2" i="12" s="1"/>
  <c r="B9" i="11"/>
  <c r="CL5" i="5"/>
  <c r="CF5" i="5"/>
  <c r="BZ5" i="5"/>
  <c r="BT5" i="5"/>
  <c r="BN5" i="5"/>
  <c r="BH5" i="5"/>
  <c r="BB5" i="5"/>
  <c r="AV5" i="5"/>
  <c r="AP5" i="5"/>
  <c r="AJ5" i="5"/>
  <c r="AD5" i="5"/>
  <c r="X5" i="5"/>
  <c r="R5" i="5"/>
  <c r="L5" i="5"/>
  <c r="F5" i="5"/>
  <c r="CI5" i="5"/>
  <c r="CC5" i="5"/>
  <c r="BW5" i="5"/>
  <c r="BQ5" i="5"/>
  <c r="BK5" i="5"/>
  <c r="BE5" i="5"/>
  <c r="AY5" i="5"/>
  <c r="AS5" i="5"/>
  <c r="AM5" i="5"/>
  <c r="AG5" i="5"/>
  <c r="AA5" i="5"/>
  <c r="U5" i="5"/>
  <c r="O5" i="5"/>
  <c r="I5" i="5"/>
  <c r="C5" i="5"/>
  <c r="A6" i="5"/>
  <c r="A8" i="5" s="1"/>
  <c r="G33" i="11"/>
  <c r="L11" i="11" l="1"/>
  <c r="AD1" i="5" s="1"/>
  <c r="L9" i="11"/>
  <c r="X1" i="5" s="1"/>
  <c r="W2" i="12" s="1"/>
  <c r="B10" i="11"/>
  <c r="CL8" i="5"/>
  <c r="CF8" i="5"/>
  <c r="BZ8" i="5"/>
  <c r="BT8" i="5"/>
  <c r="BN8" i="5"/>
  <c r="BH8" i="5"/>
  <c r="BB8" i="5"/>
  <c r="AV8" i="5"/>
  <c r="AP8" i="5"/>
  <c r="AJ8" i="5"/>
  <c r="AD8" i="5"/>
  <c r="X8" i="5"/>
  <c r="R8" i="5"/>
  <c r="L8" i="5"/>
  <c r="CI8" i="5"/>
  <c r="CC8" i="5"/>
  <c r="BW8" i="5"/>
  <c r="BQ8" i="5"/>
  <c r="BK8" i="5"/>
  <c r="BE8" i="5"/>
  <c r="AY8" i="5"/>
  <c r="AS8" i="5"/>
  <c r="AM8" i="5"/>
  <c r="AG8" i="5"/>
  <c r="AA8" i="5"/>
  <c r="U8" i="5"/>
  <c r="O8" i="5"/>
  <c r="I8" i="5"/>
  <c r="F8" i="5"/>
  <c r="CK6" i="5"/>
  <c r="CI6" i="5" s="1"/>
  <c r="CE6" i="5"/>
  <c r="CC6" i="5" s="1"/>
  <c r="BY6" i="5"/>
  <c r="BW6" i="5" s="1"/>
  <c r="BS6" i="5"/>
  <c r="BQ6" i="5" s="1"/>
  <c r="BM6" i="5"/>
  <c r="BK6" i="5" s="1"/>
  <c r="BG6" i="5"/>
  <c r="BE6" i="5" s="1"/>
  <c r="BA6" i="5"/>
  <c r="AY6" i="5" s="1"/>
  <c r="AU6" i="5"/>
  <c r="AS6" i="5" s="1"/>
  <c r="AO6" i="5"/>
  <c r="AM6" i="5" s="1"/>
  <c r="AI6" i="5"/>
  <c r="AG6" i="5" s="1"/>
  <c r="AC6" i="5"/>
  <c r="AA6" i="5" s="1"/>
  <c r="W6" i="5"/>
  <c r="U6" i="5" s="1"/>
  <c r="Q6" i="5"/>
  <c r="O6" i="5" s="1"/>
  <c r="K6" i="5"/>
  <c r="I6" i="5" s="1"/>
  <c r="CN6" i="5"/>
  <c r="CL6" i="5" s="1"/>
  <c r="CH6" i="5"/>
  <c r="CF6" i="5" s="1"/>
  <c r="CB6" i="5"/>
  <c r="BZ6" i="5" s="1"/>
  <c r="BV6" i="5"/>
  <c r="BT6" i="5" s="1"/>
  <c r="BP6" i="5"/>
  <c r="BN6" i="5" s="1"/>
  <c r="BJ6" i="5"/>
  <c r="BH6" i="5" s="1"/>
  <c r="BD6" i="5"/>
  <c r="BB6" i="5" s="1"/>
  <c r="AX6" i="5"/>
  <c r="AV6" i="5" s="1"/>
  <c r="AR6" i="5"/>
  <c r="AP6" i="5" s="1"/>
  <c r="AL6" i="5"/>
  <c r="AJ6" i="5" s="1"/>
  <c r="AF6" i="5"/>
  <c r="AD6" i="5" s="1"/>
  <c r="Z6" i="5"/>
  <c r="X6" i="5" s="1"/>
  <c r="T6" i="5"/>
  <c r="R6" i="5" s="1"/>
  <c r="N6" i="5"/>
  <c r="L6" i="5" s="1"/>
  <c r="H6" i="5"/>
  <c r="F6" i="5" s="1"/>
  <c r="C8" i="5"/>
  <c r="E6" i="5"/>
  <c r="C6" i="5" s="1"/>
  <c r="AC2" i="12"/>
  <c r="B13" i="11"/>
  <c r="L13" i="11" s="1"/>
  <c r="A4" i="12"/>
  <c r="A9" i="5"/>
  <c r="L12" i="11" l="1"/>
  <c r="AG1" i="5" s="1"/>
  <c r="AF2" i="12" s="1"/>
  <c r="L10" i="11"/>
  <c r="AA1" i="5" s="1"/>
  <c r="Z2" i="12" s="1"/>
  <c r="CI9" i="5"/>
  <c r="CC9" i="5"/>
  <c r="BW9" i="5"/>
  <c r="BQ9" i="5"/>
  <c r="BK9" i="5"/>
  <c r="BE9" i="5"/>
  <c r="AY9" i="5"/>
  <c r="AS9" i="5"/>
  <c r="AM9" i="5"/>
  <c r="AA9" i="5"/>
  <c r="U9" i="5"/>
  <c r="O9" i="5"/>
  <c r="I9" i="5"/>
  <c r="CL9" i="5"/>
  <c r="CF9" i="5"/>
  <c r="BZ9" i="5"/>
  <c r="BT9" i="5"/>
  <c r="BN9" i="5"/>
  <c r="BH9" i="5"/>
  <c r="BB9" i="5"/>
  <c r="AV9" i="5"/>
  <c r="AP9" i="5"/>
  <c r="AJ9" i="5"/>
  <c r="X9" i="5"/>
  <c r="R9" i="5"/>
  <c r="L9" i="5"/>
  <c r="F9" i="5"/>
  <c r="C9" i="5"/>
  <c r="B14" i="11"/>
  <c r="L14" i="11" s="1"/>
  <c r="AJ1" i="5"/>
  <c r="A10" i="5"/>
  <c r="T4" i="12"/>
  <c r="U4" i="12" s="1"/>
  <c r="CH4" i="12"/>
  <c r="CI4" i="12" s="1"/>
  <c r="CB4" i="12"/>
  <c r="CC4" i="12" s="1"/>
  <c r="BV4" i="12"/>
  <c r="BW4" i="12" s="1"/>
  <c r="CK4" i="12"/>
  <c r="CL4" i="12" s="1"/>
  <c r="CE4" i="12"/>
  <c r="CF4" i="12" s="1"/>
  <c r="BY4" i="12"/>
  <c r="BZ4" i="12" s="1"/>
  <c r="BS4" i="12"/>
  <c r="BT4" i="12" s="1"/>
  <c r="BP4" i="12"/>
  <c r="BQ4" i="12" s="1"/>
  <c r="BJ4" i="12"/>
  <c r="BK4" i="12" s="1"/>
  <c r="BD4" i="12"/>
  <c r="BE4" i="12" s="1"/>
  <c r="AX4" i="12"/>
  <c r="AY4" i="12" s="1"/>
  <c r="BM4" i="12"/>
  <c r="BN4" i="12" s="1"/>
  <c r="BG4" i="12"/>
  <c r="BH4" i="12" s="1"/>
  <c r="BA4" i="12"/>
  <c r="BB4" i="12" s="1"/>
  <c r="AU4" i="12"/>
  <c r="AV4" i="12" s="1"/>
  <c r="AO4" i="12"/>
  <c r="AP4" i="12" s="1"/>
  <c r="AI4" i="12"/>
  <c r="AJ4" i="12" s="1"/>
  <c r="AC4" i="12"/>
  <c r="AD4" i="12" s="1"/>
  <c r="W4" i="12"/>
  <c r="X4" i="12" s="1"/>
  <c r="Q4" i="12"/>
  <c r="R4" i="12" s="1"/>
  <c r="K4" i="12"/>
  <c r="L4" i="12" s="1"/>
  <c r="E4" i="12"/>
  <c r="F4" i="12" s="1"/>
  <c r="AR4" i="12"/>
  <c r="AS4" i="12" s="1"/>
  <c r="AL4" i="12"/>
  <c r="AM4" i="12" s="1"/>
  <c r="AF4" i="12"/>
  <c r="AG4" i="12" s="1"/>
  <c r="Z4" i="12"/>
  <c r="AA4" i="12" s="1"/>
  <c r="N4" i="12"/>
  <c r="O4" i="12" s="1"/>
  <c r="H4" i="12"/>
  <c r="I4" i="12" s="1"/>
  <c r="B4" i="12"/>
  <c r="A5" i="12"/>
  <c r="A11" i="5"/>
  <c r="AM1" i="5" l="1"/>
  <c r="AL2" i="12" s="1"/>
  <c r="C10" i="5"/>
  <c r="CL10" i="5"/>
  <c r="CF10" i="5"/>
  <c r="BZ10" i="5"/>
  <c r="BT10" i="5"/>
  <c r="BN10" i="5"/>
  <c r="BH10" i="5"/>
  <c r="BB10" i="5"/>
  <c r="AV10" i="5"/>
  <c r="AP10" i="5"/>
  <c r="AJ10" i="5"/>
  <c r="AD10" i="5"/>
  <c r="X10" i="5"/>
  <c r="R10" i="5"/>
  <c r="L10" i="5"/>
  <c r="F10" i="5"/>
  <c r="CI10" i="5"/>
  <c r="CC10" i="5"/>
  <c r="BW10" i="5"/>
  <c r="BQ10" i="5"/>
  <c r="BK10" i="5"/>
  <c r="BE10" i="5"/>
  <c r="AY10" i="5"/>
  <c r="AS10" i="5"/>
  <c r="AM10" i="5"/>
  <c r="AG10" i="5"/>
  <c r="AA10" i="5"/>
  <c r="U10" i="5"/>
  <c r="O10" i="5"/>
  <c r="I10" i="5"/>
  <c r="CL11" i="5"/>
  <c r="CC11" i="5"/>
  <c r="BZ11" i="5"/>
  <c r="CI11" i="5"/>
  <c r="CF11" i="5"/>
  <c r="BW11" i="5"/>
  <c r="BT11" i="5"/>
  <c r="BK11" i="5"/>
  <c r="BH11" i="5"/>
  <c r="BQ11" i="5"/>
  <c r="BN11" i="5"/>
  <c r="BE11" i="5"/>
  <c r="BB11" i="5"/>
  <c r="AV11" i="5"/>
  <c r="AS11" i="5"/>
  <c r="AM11" i="5"/>
  <c r="AD11" i="5"/>
  <c r="AA11" i="5"/>
  <c r="R11" i="5"/>
  <c r="O11" i="5"/>
  <c r="AY11" i="5"/>
  <c r="AP11" i="5"/>
  <c r="AJ11" i="5"/>
  <c r="AG11" i="5"/>
  <c r="X11" i="5"/>
  <c r="U11" i="5"/>
  <c r="F11" i="5"/>
  <c r="L11" i="5"/>
  <c r="I11" i="5"/>
  <c r="C11" i="5"/>
  <c r="B16" i="11"/>
  <c r="L15" i="11"/>
  <c r="AI2" i="12"/>
  <c r="CK5" i="12"/>
  <c r="CL5" i="12" s="1"/>
  <c r="CE5" i="12"/>
  <c r="CF5" i="12" s="1"/>
  <c r="BY5" i="12"/>
  <c r="BZ5" i="12" s="1"/>
  <c r="BS5" i="12"/>
  <c r="BT5" i="12" s="1"/>
  <c r="CH5" i="12"/>
  <c r="CI5" i="12" s="1"/>
  <c r="CB5" i="12"/>
  <c r="CC5" i="12" s="1"/>
  <c r="BV5" i="12"/>
  <c r="BW5" i="12" s="1"/>
  <c r="BM5" i="12"/>
  <c r="BN5" i="12" s="1"/>
  <c r="BG5" i="12"/>
  <c r="BH5" i="12" s="1"/>
  <c r="BA5" i="12"/>
  <c r="BB5" i="12" s="1"/>
  <c r="AU5" i="12"/>
  <c r="AV5" i="12" s="1"/>
  <c r="BP5" i="12"/>
  <c r="BQ5" i="12" s="1"/>
  <c r="BJ5" i="12"/>
  <c r="BK5" i="12" s="1"/>
  <c r="BD5" i="12"/>
  <c r="BE5" i="12" s="1"/>
  <c r="AX5" i="12"/>
  <c r="AY5" i="12" s="1"/>
  <c r="AR5" i="12"/>
  <c r="AS5" i="12" s="1"/>
  <c r="AL5" i="12"/>
  <c r="AM5" i="12" s="1"/>
  <c r="AF5" i="12"/>
  <c r="AG5" i="12" s="1"/>
  <c r="Z5" i="12"/>
  <c r="AA5" i="12" s="1"/>
  <c r="T5" i="12"/>
  <c r="U5" i="12" s="1"/>
  <c r="N5" i="12"/>
  <c r="O5" i="12" s="1"/>
  <c r="H5" i="12"/>
  <c r="I5" i="12" s="1"/>
  <c r="AO5" i="12"/>
  <c r="AP5" i="12" s="1"/>
  <c r="AI5" i="12"/>
  <c r="AJ5" i="12" s="1"/>
  <c r="AC5" i="12"/>
  <c r="AD5" i="12" s="1"/>
  <c r="W5" i="12"/>
  <c r="X5" i="12" s="1"/>
  <c r="Q5" i="12"/>
  <c r="R5" i="12" s="1"/>
  <c r="K5" i="12"/>
  <c r="L5" i="12" s="1"/>
  <c r="E5" i="12"/>
  <c r="F5" i="12" s="1"/>
  <c r="B5" i="12"/>
  <c r="C5" i="12" s="1"/>
  <c r="A6" i="12"/>
  <c r="C4" i="12"/>
  <c r="B27" i="12"/>
  <c r="A12" i="5"/>
  <c r="CK12" i="5" l="1"/>
  <c r="CI12" i="5" s="1"/>
  <c r="CH12" i="5"/>
  <c r="CF12" i="5" s="1"/>
  <c r="BY12" i="5"/>
  <c r="BW12" i="5" s="1"/>
  <c r="CN12" i="5"/>
  <c r="CL12" i="5" s="1"/>
  <c r="CE12" i="5"/>
  <c r="CC12" i="5" s="1"/>
  <c r="CB12" i="5"/>
  <c r="BZ12" i="5" s="1"/>
  <c r="BS12" i="5"/>
  <c r="BQ12" i="5" s="1"/>
  <c r="BP12" i="5"/>
  <c r="BN12" i="5" s="1"/>
  <c r="BG12" i="5"/>
  <c r="BE12" i="5" s="1"/>
  <c r="BD12" i="5"/>
  <c r="BB12" i="5" s="1"/>
  <c r="BV12" i="5"/>
  <c r="BT12" i="5" s="1"/>
  <c r="BM12" i="5"/>
  <c r="BK12" i="5" s="1"/>
  <c r="BJ12" i="5"/>
  <c r="BH12" i="5" s="1"/>
  <c r="BA12" i="5"/>
  <c r="AY12" i="5" s="1"/>
  <c r="AR12" i="5"/>
  <c r="AP12" i="5" s="1"/>
  <c r="AL12" i="5"/>
  <c r="AJ12" i="5" s="1"/>
  <c r="AI12" i="5"/>
  <c r="AG12" i="5" s="1"/>
  <c r="Z12" i="5"/>
  <c r="X12" i="5" s="1"/>
  <c r="W12" i="5"/>
  <c r="U12" i="5" s="1"/>
  <c r="AX12" i="5"/>
  <c r="AV12" i="5" s="1"/>
  <c r="AU12" i="5"/>
  <c r="AS12" i="5" s="1"/>
  <c r="AO12" i="5"/>
  <c r="AM12" i="5" s="1"/>
  <c r="AF12" i="5"/>
  <c r="AD12" i="5" s="1"/>
  <c r="AC12" i="5"/>
  <c r="AA12" i="5" s="1"/>
  <c r="T12" i="5"/>
  <c r="R12" i="5" s="1"/>
  <c r="Q12" i="5"/>
  <c r="O12" i="5" s="1"/>
  <c r="N12" i="5"/>
  <c r="L12" i="5" s="1"/>
  <c r="K12" i="5"/>
  <c r="I12" i="5" s="1"/>
  <c r="H12" i="5"/>
  <c r="F12" i="5" s="1"/>
  <c r="E12" i="5"/>
  <c r="C12" i="5" s="1"/>
  <c r="L16" i="11"/>
  <c r="B17" i="11"/>
  <c r="AP1" i="5"/>
  <c r="CH6" i="12"/>
  <c r="CI6" i="12" s="1"/>
  <c r="CB6" i="12"/>
  <c r="CC6" i="12" s="1"/>
  <c r="BV6" i="12"/>
  <c r="BW6" i="12" s="1"/>
  <c r="CK6" i="12"/>
  <c r="CL6" i="12" s="1"/>
  <c r="CE6" i="12"/>
  <c r="CF6" i="12" s="1"/>
  <c r="BY6" i="12"/>
  <c r="BZ6" i="12" s="1"/>
  <c r="BS6" i="12"/>
  <c r="BT6" i="12" s="1"/>
  <c r="BP6" i="12"/>
  <c r="BQ6" i="12" s="1"/>
  <c r="BJ6" i="12"/>
  <c r="BK6" i="12" s="1"/>
  <c r="BD6" i="12"/>
  <c r="BE6" i="12" s="1"/>
  <c r="AX6" i="12"/>
  <c r="AY6" i="12" s="1"/>
  <c r="BM6" i="12"/>
  <c r="BN6" i="12" s="1"/>
  <c r="BG6" i="12"/>
  <c r="BH6" i="12" s="1"/>
  <c r="BA6" i="12"/>
  <c r="BB6" i="12" s="1"/>
  <c r="AU6" i="12"/>
  <c r="AV6" i="12" s="1"/>
  <c r="AO6" i="12"/>
  <c r="AP6" i="12" s="1"/>
  <c r="AI6" i="12"/>
  <c r="AJ6" i="12" s="1"/>
  <c r="AC6" i="12"/>
  <c r="AD6" i="12" s="1"/>
  <c r="W6" i="12"/>
  <c r="X6" i="12" s="1"/>
  <c r="Q6" i="12"/>
  <c r="R6" i="12" s="1"/>
  <c r="K6" i="12"/>
  <c r="L6" i="12" s="1"/>
  <c r="E6" i="12"/>
  <c r="F6" i="12" s="1"/>
  <c r="AR6" i="12"/>
  <c r="AS6" i="12" s="1"/>
  <c r="AL6" i="12"/>
  <c r="AM6" i="12" s="1"/>
  <c r="AF6" i="12"/>
  <c r="AG6" i="12" s="1"/>
  <c r="Z6" i="12"/>
  <c r="AA6" i="12" s="1"/>
  <c r="T6" i="12"/>
  <c r="U6" i="12" s="1"/>
  <c r="N6" i="12"/>
  <c r="O6" i="12" s="1"/>
  <c r="H6" i="12"/>
  <c r="I6" i="12" s="1"/>
  <c r="E27" i="12"/>
  <c r="E28" i="12"/>
  <c r="AC27" i="12"/>
  <c r="AC28" i="12"/>
  <c r="BY27" i="12"/>
  <c r="BY28" i="12"/>
  <c r="BJ27" i="12"/>
  <c r="BJ28" i="12"/>
  <c r="CH27" i="12"/>
  <c r="CH28" i="12"/>
  <c r="AU27" i="12"/>
  <c r="AU28" i="12"/>
  <c r="BS27" i="12"/>
  <c r="BS28" i="12"/>
  <c r="B6" i="12"/>
  <c r="C6" i="12" s="1"/>
  <c r="CK27" i="12"/>
  <c r="CK28" i="12"/>
  <c r="AX27" i="12"/>
  <c r="AX28" i="12"/>
  <c r="AI27" i="12"/>
  <c r="AI28" i="12"/>
  <c r="BG27" i="12"/>
  <c r="BG28" i="12"/>
  <c r="AF27" i="12"/>
  <c r="AF28" i="12"/>
  <c r="BA27" i="12"/>
  <c r="BA28" i="12"/>
  <c r="N27" i="12"/>
  <c r="N28" i="12"/>
  <c r="AL27" i="12"/>
  <c r="AL28" i="12"/>
  <c r="W27" i="12"/>
  <c r="W28" i="12"/>
  <c r="T27" i="12"/>
  <c r="T28" i="12"/>
  <c r="AR27" i="12"/>
  <c r="AR28" i="12"/>
  <c r="BP27" i="12"/>
  <c r="BP28" i="12"/>
  <c r="A7" i="12"/>
  <c r="Q27" i="12"/>
  <c r="Q28" i="12"/>
  <c r="AO27" i="12"/>
  <c r="AO28" i="12"/>
  <c r="BM27" i="12"/>
  <c r="BM28" i="12"/>
  <c r="Z27" i="12"/>
  <c r="Z28" i="12"/>
  <c r="BV27" i="12"/>
  <c r="BV28" i="12"/>
  <c r="K27" i="12"/>
  <c r="K28" i="12"/>
  <c r="CE27" i="12"/>
  <c r="CE28" i="12"/>
  <c r="BD27" i="12"/>
  <c r="BD28" i="12"/>
  <c r="CB27" i="12"/>
  <c r="CB28" i="12"/>
  <c r="A13" i="5"/>
  <c r="AS1" i="5" l="1"/>
  <c r="AR2" i="12" s="1"/>
  <c r="CN13" i="5"/>
  <c r="CL13" i="5" s="1"/>
  <c r="CE13" i="5"/>
  <c r="CC13" i="5" s="1"/>
  <c r="CB13" i="5"/>
  <c r="BZ13" i="5" s="1"/>
  <c r="CK13" i="5"/>
  <c r="CI13" i="5" s="1"/>
  <c r="CH13" i="5"/>
  <c r="CF13" i="5" s="1"/>
  <c r="BY13" i="5"/>
  <c r="BW13" i="5" s="1"/>
  <c r="BV13" i="5"/>
  <c r="BT13" i="5" s="1"/>
  <c r="BM13" i="5"/>
  <c r="BK13" i="5" s="1"/>
  <c r="BJ13" i="5"/>
  <c r="BH13" i="5" s="1"/>
  <c r="BS13" i="5"/>
  <c r="BQ13" i="5" s="1"/>
  <c r="BP13" i="5"/>
  <c r="BN13" i="5" s="1"/>
  <c r="BG13" i="5"/>
  <c r="BE13" i="5" s="1"/>
  <c r="BD13" i="5"/>
  <c r="BB13" i="5" s="1"/>
  <c r="AX13" i="5"/>
  <c r="AV13" i="5" s="1"/>
  <c r="AU13" i="5"/>
  <c r="AS13" i="5" s="1"/>
  <c r="AO13" i="5"/>
  <c r="AM13" i="5" s="1"/>
  <c r="AF13" i="5"/>
  <c r="AD13" i="5" s="1"/>
  <c r="AC13" i="5"/>
  <c r="AA13" i="5" s="1"/>
  <c r="T13" i="5"/>
  <c r="R13" i="5" s="1"/>
  <c r="Q13" i="5"/>
  <c r="O13" i="5" s="1"/>
  <c r="BA13" i="5"/>
  <c r="AY13" i="5" s="1"/>
  <c r="AR13" i="5"/>
  <c r="AP13" i="5" s="1"/>
  <c r="AL13" i="5"/>
  <c r="AJ13" i="5" s="1"/>
  <c r="AI13" i="5"/>
  <c r="AG13" i="5" s="1"/>
  <c r="Z13" i="5"/>
  <c r="X13" i="5" s="1"/>
  <c r="W13" i="5"/>
  <c r="U13" i="5" s="1"/>
  <c r="H13" i="5"/>
  <c r="F13" i="5" s="1"/>
  <c r="N13" i="5"/>
  <c r="L13" i="5" s="1"/>
  <c r="K13" i="5"/>
  <c r="I13" i="5" s="1"/>
  <c r="E13" i="5"/>
  <c r="C13" i="5" s="1"/>
  <c r="B18" i="11"/>
  <c r="L17" i="11"/>
  <c r="AO2" i="12"/>
  <c r="CK7" i="12"/>
  <c r="CL7" i="12" s="1"/>
  <c r="CE7" i="12"/>
  <c r="CF7" i="12" s="1"/>
  <c r="BY7" i="12"/>
  <c r="BZ7" i="12" s="1"/>
  <c r="CH7" i="12"/>
  <c r="CI7" i="12" s="1"/>
  <c r="CB7" i="12"/>
  <c r="CC7" i="12" s="1"/>
  <c r="BV7" i="12"/>
  <c r="BW7" i="12" s="1"/>
  <c r="BS7" i="12"/>
  <c r="BT7" i="12" s="1"/>
  <c r="BM7" i="12"/>
  <c r="BN7" i="12" s="1"/>
  <c r="BG7" i="12"/>
  <c r="BH7" i="12" s="1"/>
  <c r="BA7" i="12"/>
  <c r="BB7" i="12" s="1"/>
  <c r="AU7" i="12"/>
  <c r="AV7" i="12" s="1"/>
  <c r="BP7" i="12"/>
  <c r="BQ7" i="12" s="1"/>
  <c r="BJ7" i="12"/>
  <c r="BK7" i="12" s="1"/>
  <c r="BD7" i="12"/>
  <c r="BE7" i="12" s="1"/>
  <c r="AX7" i="12"/>
  <c r="AY7" i="12" s="1"/>
  <c r="AR7" i="12"/>
  <c r="AS7" i="12" s="1"/>
  <c r="AL7" i="12"/>
  <c r="AM7" i="12" s="1"/>
  <c r="AF7" i="12"/>
  <c r="AG7" i="12" s="1"/>
  <c r="Z7" i="12"/>
  <c r="AA7" i="12" s="1"/>
  <c r="T7" i="12"/>
  <c r="U7" i="12" s="1"/>
  <c r="N7" i="12"/>
  <c r="O7" i="12" s="1"/>
  <c r="H7" i="12"/>
  <c r="I7" i="12" s="1"/>
  <c r="AO7" i="12"/>
  <c r="AP7" i="12" s="1"/>
  <c r="AI7" i="12"/>
  <c r="AJ7" i="12" s="1"/>
  <c r="AC7" i="12"/>
  <c r="AD7" i="12" s="1"/>
  <c r="W7" i="12"/>
  <c r="X7" i="12" s="1"/>
  <c r="Q7" i="12"/>
  <c r="R7" i="12" s="1"/>
  <c r="K7" i="12"/>
  <c r="L7" i="12" s="1"/>
  <c r="E7" i="12"/>
  <c r="F7" i="12" s="1"/>
  <c r="B7" i="12"/>
  <c r="C7" i="12" s="1"/>
  <c r="A8" i="12"/>
  <c r="A14" i="5"/>
  <c r="AV1" i="5" l="1"/>
  <c r="AU2" i="12" s="1"/>
  <c r="CK14" i="5"/>
  <c r="CI14" i="5" s="1"/>
  <c r="CH14" i="5"/>
  <c r="CF14" i="5" s="1"/>
  <c r="BY14" i="5"/>
  <c r="BW14" i="5" s="1"/>
  <c r="CN14" i="5"/>
  <c r="CL14" i="5" s="1"/>
  <c r="CE14" i="5"/>
  <c r="CC14" i="5" s="1"/>
  <c r="CB14" i="5"/>
  <c r="BZ14" i="5" s="1"/>
  <c r="BS14" i="5"/>
  <c r="BQ14" i="5" s="1"/>
  <c r="BP14" i="5"/>
  <c r="BN14" i="5" s="1"/>
  <c r="BG14" i="5"/>
  <c r="BE14" i="5" s="1"/>
  <c r="BD14" i="5"/>
  <c r="BB14" i="5" s="1"/>
  <c r="BV14" i="5"/>
  <c r="BT14" i="5" s="1"/>
  <c r="BM14" i="5"/>
  <c r="BK14" i="5" s="1"/>
  <c r="BJ14" i="5"/>
  <c r="BH14" i="5" s="1"/>
  <c r="BA14" i="5"/>
  <c r="AY14" i="5" s="1"/>
  <c r="AR14" i="5"/>
  <c r="AP14" i="5" s="1"/>
  <c r="AL14" i="5"/>
  <c r="AJ14" i="5" s="1"/>
  <c r="AI14" i="5"/>
  <c r="AG14" i="5" s="1"/>
  <c r="Z14" i="5"/>
  <c r="X14" i="5" s="1"/>
  <c r="W14" i="5"/>
  <c r="U14" i="5" s="1"/>
  <c r="AX14" i="5"/>
  <c r="AV14" i="5" s="1"/>
  <c r="AU14" i="5"/>
  <c r="AS14" i="5" s="1"/>
  <c r="AO14" i="5"/>
  <c r="AM14" i="5" s="1"/>
  <c r="AF14" i="5"/>
  <c r="AD14" i="5" s="1"/>
  <c r="AC14" i="5"/>
  <c r="AA14" i="5" s="1"/>
  <c r="T14" i="5"/>
  <c r="R14" i="5" s="1"/>
  <c r="Q14" i="5"/>
  <c r="O14" i="5" s="1"/>
  <c r="N14" i="5"/>
  <c r="L14" i="5" s="1"/>
  <c r="K14" i="5"/>
  <c r="I14" i="5" s="1"/>
  <c r="H14" i="5"/>
  <c r="F14" i="5" s="1"/>
  <c r="E14" i="5"/>
  <c r="C14" i="5" s="1"/>
  <c r="B19" i="11"/>
  <c r="L18" i="11"/>
  <c r="CH8" i="12"/>
  <c r="CI8" i="12" s="1"/>
  <c r="CB8" i="12"/>
  <c r="CC8" i="12" s="1"/>
  <c r="BV8" i="12"/>
  <c r="BW8" i="12" s="1"/>
  <c r="CK8" i="12"/>
  <c r="CL8" i="12" s="1"/>
  <c r="CE8" i="12"/>
  <c r="CF8" i="12" s="1"/>
  <c r="BY8" i="12"/>
  <c r="BZ8" i="12" s="1"/>
  <c r="BS8" i="12"/>
  <c r="BT8" i="12" s="1"/>
  <c r="BP8" i="12"/>
  <c r="BQ8" i="12" s="1"/>
  <c r="BJ8" i="12"/>
  <c r="BK8" i="12" s="1"/>
  <c r="BD8" i="12"/>
  <c r="BE8" i="12" s="1"/>
  <c r="AX8" i="12"/>
  <c r="AY8" i="12" s="1"/>
  <c r="BM8" i="12"/>
  <c r="BN8" i="12" s="1"/>
  <c r="BG8" i="12"/>
  <c r="BH8" i="12" s="1"/>
  <c r="BA8" i="12"/>
  <c r="BB8" i="12" s="1"/>
  <c r="AU8" i="12"/>
  <c r="AV8" i="12" s="1"/>
  <c r="AO8" i="12"/>
  <c r="AP8" i="12" s="1"/>
  <c r="AI8" i="12"/>
  <c r="AJ8" i="12" s="1"/>
  <c r="AC8" i="12"/>
  <c r="AD8" i="12" s="1"/>
  <c r="W8" i="12"/>
  <c r="X8" i="12" s="1"/>
  <c r="Q8" i="12"/>
  <c r="R8" i="12" s="1"/>
  <c r="K8" i="12"/>
  <c r="L8" i="12" s="1"/>
  <c r="E8" i="12"/>
  <c r="F8" i="12" s="1"/>
  <c r="AR8" i="12"/>
  <c r="AS8" i="12" s="1"/>
  <c r="AL8" i="12"/>
  <c r="AM8" i="12" s="1"/>
  <c r="AF8" i="12"/>
  <c r="AG8" i="12" s="1"/>
  <c r="Z8" i="12"/>
  <c r="AA8" i="12" s="1"/>
  <c r="T8" i="12"/>
  <c r="U8" i="12" s="1"/>
  <c r="N8" i="12"/>
  <c r="O8" i="12" s="1"/>
  <c r="H8" i="12"/>
  <c r="I8" i="12" s="1"/>
  <c r="B8" i="12"/>
  <c r="C8" i="12" s="1"/>
  <c r="A9" i="12"/>
  <c r="A15" i="5"/>
  <c r="CN15" i="5" l="1"/>
  <c r="CL15" i="5" s="1"/>
  <c r="CE15" i="5"/>
  <c r="CC15" i="5" s="1"/>
  <c r="CB15" i="5"/>
  <c r="BZ15" i="5" s="1"/>
  <c r="CK15" i="5"/>
  <c r="CI15" i="5" s="1"/>
  <c r="CH15" i="5"/>
  <c r="CF15" i="5" s="1"/>
  <c r="BY15" i="5"/>
  <c r="BW15" i="5" s="1"/>
  <c r="BV15" i="5"/>
  <c r="BT15" i="5" s="1"/>
  <c r="BM15" i="5"/>
  <c r="BK15" i="5" s="1"/>
  <c r="BJ15" i="5"/>
  <c r="BH15" i="5" s="1"/>
  <c r="BS15" i="5"/>
  <c r="BQ15" i="5" s="1"/>
  <c r="BP15" i="5"/>
  <c r="BN15" i="5" s="1"/>
  <c r="BG15" i="5"/>
  <c r="BE15" i="5" s="1"/>
  <c r="BD15" i="5"/>
  <c r="BB15" i="5" s="1"/>
  <c r="AX15" i="5"/>
  <c r="AV15" i="5" s="1"/>
  <c r="AU15" i="5"/>
  <c r="AS15" i="5" s="1"/>
  <c r="AO15" i="5"/>
  <c r="AM15" i="5" s="1"/>
  <c r="AF15" i="5"/>
  <c r="AD15" i="5" s="1"/>
  <c r="AC15" i="5"/>
  <c r="AA15" i="5" s="1"/>
  <c r="T15" i="5"/>
  <c r="R15" i="5" s="1"/>
  <c r="Q15" i="5"/>
  <c r="O15" i="5" s="1"/>
  <c r="BA15" i="5"/>
  <c r="AY15" i="5" s="1"/>
  <c r="AR15" i="5"/>
  <c r="AP15" i="5" s="1"/>
  <c r="AL15" i="5"/>
  <c r="AJ15" i="5" s="1"/>
  <c r="AI15" i="5"/>
  <c r="AG15" i="5" s="1"/>
  <c r="Z15" i="5"/>
  <c r="X15" i="5" s="1"/>
  <c r="W15" i="5"/>
  <c r="U15" i="5" s="1"/>
  <c r="H15" i="5"/>
  <c r="F15" i="5" s="1"/>
  <c r="N15" i="5"/>
  <c r="L15" i="5" s="1"/>
  <c r="K15" i="5"/>
  <c r="I15" i="5" s="1"/>
  <c r="E15" i="5"/>
  <c r="C15" i="5" s="1"/>
  <c r="AY1" i="5"/>
  <c r="B20" i="11"/>
  <c r="L20" i="11" s="1"/>
  <c r="L19" i="11"/>
  <c r="CK9" i="12"/>
  <c r="CL9" i="12" s="1"/>
  <c r="CE9" i="12"/>
  <c r="CF9" i="12" s="1"/>
  <c r="BY9" i="12"/>
  <c r="BZ9" i="12" s="1"/>
  <c r="CH9" i="12"/>
  <c r="CI9" i="12" s="1"/>
  <c r="CB9" i="12"/>
  <c r="CC9" i="12" s="1"/>
  <c r="BV9" i="12"/>
  <c r="BW9" i="12" s="1"/>
  <c r="BM9" i="12"/>
  <c r="BN9" i="12" s="1"/>
  <c r="BG9" i="12"/>
  <c r="BH9" i="12" s="1"/>
  <c r="BA9" i="12"/>
  <c r="BB9" i="12" s="1"/>
  <c r="AU9" i="12"/>
  <c r="AV9" i="12" s="1"/>
  <c r="BS9" i="12"/>
  <c r="BT9" i="12" s="1"/>
  <c r="BP9" i="12"/>
  <c r="BQ9" i="12" s="1"/>
  <c r="BJ9" i="12"/>
  <c r="BK9" i="12" s="1"/>
  <c r="BD9" i="12"/>
  <c r="BE9" i="12" s="1"/>
  <c r="AX9" i="12"/>
  <c r="AY9" i="12" s="1"/>
  <c r="AR9" i="12"/>
  <c r="AS9" i="12" s="1"/>
  <c r="AL9" i="12"/>
  <c r="AM9" i="12" s="1"/>
  <c r="AF9" i="12"/>
  <c r="AG9" i="12" s="1"/>
  <c r="Z9" i="12"/>
  <c r="AA9" i="12" s="1"/>
  <c r="T9" i="12"/>
  <c r="U9" i="12" s="1"/>
  <c r="N9" i="12"/>
  <c r="O9" i="12" s="1"/>
  <c r="H9" i="12"/>
  <c r="I9" i="12" s="1"/>
  <c r="AO9" i="12"/>
  <c r="AP9" i="12" s="1"/>
  <c r="AI9" i="12"/>
  <c r="AJ9" i="12" s="1"/>
  <c r="AC9" i="12"/>
  <c r="AD9" i="12" s="1"/>
  <c r="W9" i="12"/>
  <c r="X9" i="12" s="1"/>
  <c r="Q9" i="12"/>
  <c r="R9" i="12" s="1"/>
  <c r="K9" i="12"/>
  <c r="L9" i="12" s="1"/>
  <c r="E9" i="12"/>
  <c r="F9" i="12" s="1"/>
  <c r="B9" i="12"/>
  <c r="C9" i="12" s="1"/>
  <c r="A10" i="12"/>
  <c r="A16" i="5"/>
  <c r="CL16" i="5" l="1"/>
  <c r="CF16" i="5"/>
  <c r="CC16" i="5"/>
  <c r="BW16" i="5"/>
  <c r="BQ16" i="5"/>
  <c r="BN16" i="5"/>
  <c r="BH16" i="5"/>
  <c r="CI16" i="5"/>
  <c r="BZ16" i="5"/>
  <c r="BT16" i="5"/>
  <c r="BK16" i="5"/>
  <c r="BE16" i="5"/>
  <c r="BB16" i="5"/>
  <c r="AY16" i="5"/>
  <c r="AS16" i="5"/>
  <c r="AM16" i="5"/>
  <c r="AG16" i="5"/>
  <c r="AD16" i="5"/>
  <c r="AA16" i="5"/>
  <c r="U16" i="5"/>
  <c r="AV16" i="5"/>
  <c r="AP16" i="5"/>
  <c r="AJ16" i="5"/>
  <c r="X16" i="5"/>
  <c r="R16" i="5"/>
  <c r="O16" i="5"/>
  <c r="L16" i="5"/>
  <c r="F16" i="5"/>
  <c r="I16" i="5"/>
  <c r="C16" i="5"/>
  <c r="BE1" i="5"/>
  <c r="BD2" i="12" s="1"/>
  <c r="BB1" i="5"/>
  <c r="BA2" i="12" s="1"/>
  <c r="AX2" i="12"/>
  <c r="CH10" i="12"/>
  <c r="CI10" i="12" s="1"/>
  <c r="CB10" i="12"/>
  <c r="CC10" i="12" s="1"/>
  <c r="BV10" i="12"/>
  <c r="BW10" i="12" s="1"/>
  <c r="CK10" i="12"/>
  <c r="CL10" i="12" s="1"/>
  <c r="CE10" i="12"/>
  <c r="CF10" i="12" s="1"/>
  <c r="BY10" i="12"/>
  <c r="BZ10" i="12" s="1"/>
  <c r="BS10" i="12"/>
  <c r="BT10" i="12" s="1"/>
  <c r="BP10" i="12"/>
  <c r="BQ10" i="12" s="1"/>
  <c r="BJ10" i="12"/>
  <c r="BK10" i="12" s="1"/>
  <c r="BD10" i="12"/>
  <c r="BE10" i="12" s="1"/>
  <c r="AX10" i="12"/>
  <c r="AY10" i="12" s="1"/>
  <c r="BM10" i="12"/>
  <c r="BN10" i="12" s="1"/>
  <c r="BG10" i="12"/>
  <c r="BH10" i="12" s="1"/>
  <c r="BA10" i="12"/>
  <c r="BB10" i="12" s="1"/>
  <c r="AU10" i="12"/>
  <c r="AV10" i="12" s="1"/>
  <c r="AO10" i="12"/>
  <c r="AP10" i="12" s="1"/>
  <c r="AI10" i="12"/>
  <c r="AJ10" i="12" s="1"/>
  <c r="AC10" i="12"/>
  <c r="AD10" i="12" s="1"/>
  <c r="W10" i="12"/>
  <c r="X10" i="12" s="1"/>
  <c r="Q10" i="12"/>
  <c r="R10" i="12" s="1"/>
  <c r="K10" i="12"/>
  <c r="L10" i="12" s="1"/>
  <c r="E10" i="12"/>
  <c r="F10" i="12" s="1"/>
  <c r="AR10" i="12"/>
  <c r="AS10" i="12" s="1"/>
  <c r="AL10" i="12"/>
  <c r="AM10" i="12" s="1"/>
  <c r="AF10" i="12"/>
  <c r="AG10" i="12" s="1"/>
  <c r="Z10" i="12"/>
  <c r="AA10" i="12" s="1"/>
  <c r="T10" i="12"/>
  <c r="U10" i="12" s="1"/>
  <c r="N10" i="12"/>
  <c r="O10" i="12" s="1"/>
  <c r="H10" i="12"/>
  <c r="I10" i="12" s="1"/>
  <c r="B10" i="12"/>
  <c r="C10" i="12" s="1"/>
  <c r="A11" i="12"/>
  <c r="A20" i="5"/>
  <c r="CN20" i="5" l="1"/>
  <c r="CL20" i="5" s="1"/>
  <c r="CH20" i="5"/>
  <c r="CF20" i="5" s="1"/>
  <c r="BY20" i="5"/>
  <c r="BW20" i="5" s="1"/>
  <c r="BS20" i="5"/>
  <c r="BQ20" i="5" s="1"/>
  <c r="BJ20" i="5"/>
  <c r="BH20" i="5" s="1"/>
  <c r="BD20" i="5"/>
  <c r="BB20" i="5" s="1"/>
  <c r="CK20" i="5"/>
  <c r="CI20" i="5" s="1"/>
  <c r="CE20" i="5"/>
  <c r="CC20" i="5" s="1"/>
  <c r="CB20" i="5"/>
  <c r="BZ20" i="5" s="1"/>
  <c r="BV20" i="5"/>
  <c r="BT20" i="5" s="1"/>
  <c r="BP20" i="5"/>
  <c r="BN20" i="5" s="1"/>
  <c r="BM20" i="5"/>
  <c r="BK20" i="5" s="1"/>
  <c r="BG20" i="5"/>
  <c r="BE20" i="5" s="1"/>
  <c r="BA20" i="5"/>
  <c r="AY20" i="5" s="1"/>
  <c r="AU20" i="5"/>
  <c r="AS20" i="5" s="1"/>
  <c r="AO20" i="5"/>
  <c r="AM20" i="5" s="1"/>
  <c r="W20" i="5"/>
  <c r="U20" i="5" s="1"/>
  <c r="Q20" i="5"/>
  <c r="O20" i="5" s="1"/>
  <c r="AX20" i="5"/>
  <c r="AV20" i="5" s="1"/>
  <c r="AR20" i="5"/>
  <c r="AP20" i="5" s="1"/>
  <c r="AL20" i="5"/>
  <c r="AJ20" i="5" s="1"/>
  <c r="AI20" i="5"/>
  <c r="AG20" i="5" s="1"/>
  <c r="AF20" i="5"/>
  <c r="AD20" i="5" s="1"/>
  <c r="AC20" i="5"/>
  <c r="AA20" i="5" s="1"/>
  <c r="Z20" i="5"/>
  <c r="X20" i="5" s="1"/>
  <c r="T20" i="5"/>
  <c r="R20" i="5" s="1"/>
  <c r="N20" i="5"/>
  <c r="L20" i="5" s="1"/>
  <c r="K20" i="5"/>
  <c r="I20" i="5" s="1"/>
  <c r="H20" i="5"/>
  <c r="F20" i="5" s="1"/>
  <c r="E20" i="5"/>
  <c r="C20" i="5" s="1"/>
  <c r="CK11" i="12"/>
  <c r="CL11" i="12" s="1"/>
  <c r="CE11" i="12"/>
  <c r="CF11" i="12" s="1"/>
  <c r="BY11" i="12"/>
  <c r="BZ11" i="12" s="1"/>
  <c r="CH11" i="12"/>
  <c r="CI11" i="12" s="1"/>
  <c r="CB11" i="12"/>
  <c r="CC11" i="12" s="1"/>
  <c r="BV11" i="12"/>
  <c r="BW11" i="12" s="1"/>
  <c r="BS11" i="12"/>
  <c r="BT11" i="12" s="1"/>
  <c r="BM11" i="12"/>
  <c r="BN11" i="12" s="1"/>
  <c r="BG11" i="12"/>
  <c r="BH11" i="12" s="1"/>
  <c r="BA11" i="12"/>
  <c r="BB11" i="12" s="1"/>
  <c r="AU11" i="12"/>
  <c r="AV11" i="12" s="1"/>
  <c r="BP11" i="12"/>
  <c r="BQ11" i="12" s="1"/>
  <c r="BJ11" i="12"/>
  <c r="BK11" i="12" s="1"/>
  <c r="BD11" i="12"/>
  <c r="BE11" i="12" s="1"/>
  <c r="AX11" i="12"/>
  <c r="AY11" i="12" s="1"/>
  <c r="AR11" i="12"/>
  <c r="AS11" i="12" s="1"/>
  <c r="AL11" i="12"/>
  <c r="AM11" i="12" s="1"/>
  <c r="AF11" i="12"/>
  <c r="AG11" i="12" s="1"/>
  <c r="Z11" i="12"/>
  <c r="AA11" i="12" s="1"/>
  <c r="T11" i="12"/>
  <c r="U11" i="12" s="1"/>
  <c r="N11" i="12"/>
  <c r="O11" i="12" s="1"/>
  <c r="H11" i="12"/>
  <c r="I11" i="12" s="1"/>
  <c r="AO11" i="12"/>
  <c r="AP11" i="12" s="1"/>
  <c r="AI11" i="12"/>
  <c r="AJ11" i="12" s="1"/>
  <c r="AC11" i="12"/>
  <c r="AD11" i="12" s="1"/>
  <c r="W11" i="12"/>
  <c r="X11" i="12" s="1"/>
  <c r="Q11" i="12"/>
  <c r="R11" i="12" s="1"/>
  <c r="K11" i="12"/>
  <c r="L11" i="12" s="1"/>
  <c r="E11" i="12"/>
  <c r="F11" i="12" s="1"/>
  <c r="B11" i="12"/>
  <c r="C11" i="12" s="1"/>
  <c r="A12" i="12"/>
  <c r="A23" i="5"/>
  <c r="CN23" i="5" l="1"/>
  <c r="CI23" i="5"/>
  <c r="CH23" i="5"/>
  <c r="CC23" i="5"/>
  <c r="BZ23" i="5"/>
  <c r="BY23" i="5"/>
  <c r="BT23" i="5"/>
  <c r="BS23" i="5"/>
  <c r="BN23" i="5"/>
  <c r="BK23" i="5"/>
  <c r="BJ23" i="5"/>
  <c r="BE23" i="5"/>
  <c r="BD23" i="5"/>
  <c r="CL23" i="5"/>
  <c r="CK23" i="5"/>
  <c r="CF23" i="5"/>
  <c r="CE23" i="5"/>
  <c r="CB23" i="5"/>
  <c r="BW23" i="5"/>
  <c r="BV23" i="5"/>
  <c r="BQ23" i="5"/>
  <c r="BP23" i="5"/>
  <c r="BM23" i="5"/>
  <c r="BH23" i="5"/>
  <c r="BG23" i="5"/>
  <c r="BB23" i="5"/>
  <c r="BA23" i="5"/>
  <c r="AV23" i="5"/>
  <c r="AU23" i="5"/>
  <c r="AP23" i="5"/>
  <c r="AO23" i="5"/>
  <c r="AJ23" i="5"/>
  <c r="AG23" i="5"/>
  <c r="AD23" i="5"/>
  <c r="AA23" i="5"/>
  <c r="X23" i="5"/>
  <c r="W23" i="5"/>
  <c r="R23" i="5"/>
  <c r="Q23" i="5"/>
  <c r="AY23" i="5"/>
  <c r="AX23" i="5"/>
  <c r="AS23" i="5"/>
  <c r="AR23" i="5"/>
  <c r="AM23" i="5"/>
  <c r="AL23" i="5"/>
  <c r="AI23" i="5"/>
  <c r="AF23" i="5"/>
  <c r="AC23" i="5"/>
  <c r="Z23" i="5"/>
  <c r="U23" i="5"/>
  <c r="T23" i="5"/>
  <c r="O23" i="5"/>
  <c r="N23" i="5"/>
  <c r="I23" i="5"/>
  <c r="L23" i="5"/>
  <c r="K23" i="5"/>
  <c r="H23" i="5"/>
  <c r="F23" i="5"/>
  <c r="E23" i="5"/>
  <c r="C23" i="5"/>
  <c r="J11" i="11" s="1"/>
  <c r="CH12" i="12"/>
  <c r="CI12" i="12" s="1"/>
  <c r="CB12" i="12"/>
  <c r="CC12" i="12" s="1"/>
  <c r="BV12" i="12"/>
  <c r="BW12" i="12" s="1"/>
  <c r="CK12" i="12"/>
  <c r="CL12" i="12" s="1"/>
  <c r="CE12" i="12"/>
  <c r="CF12" i="12" s="1"/>
  <c r="BY12" i="12"/>
  <c r="BZ12" i="12" s="1"/>
  <c r="BS12" i="12"/>
  <c r="BT12" i="12" s="1"/>
  <c r="BP12" i="12"/>
  <c r="BQ12" i="12" s="1"/>
  <c r="BJ12" i="12"/>
  <c r="BK12" i="12" s="1"/>
  <c r="BD12" i="12"/>
  <c r="BE12" i="12" s="1"/>
  <c r="AX12" i="12"/>
  <c r="AY12" i="12" s="1"/>
  <c r="BM12" i="12"/>
  <c r="BN12" i="12" s="1"/>
  <c r="BG12" i="12"/>
  <c r="BH12" i="12" s="1"/>
  <c r="BA12" i="12"/>
  <c r="BB12" i="12" s="1"/>
  <c r="AU12" i="12"/>
  <c r="AV12" i="12" s="1"/>
  <c r="AO12" i="12"/>
  <c r="AP12" i="12" s="1"/>
  <c r="AI12" i="12"/>
  <c r="AJ12" i="12" s="1"/>
  <c r="AC12" i="12"/>
  <c r="AD12" i="12" s="1"/>
  <c r="W12" i="12"/>
  <c r="X12" i="12" s="1"/>
  <c r="Q12" i="12"/>
  <c r="R12" i="12" s="1"/>
  <c r="K12" i="12"/>
  <c r="L12" i="12" s="1"/>
  <c r="E12" i="12"/>
  <c r="F12" i="12" s="1"/>
  <c r="AR12" i="12"/>
  <c r="AS12" i="12" s="1"/>
  <c r="AL12" i="12"/>
  <c r="AM12" i="12" s="1"/>
  <c r="AF12" i="12"/>
  <c r="AG12" i="12" s="1"/>
  <c r="Z12" i="12"/>
  <c r="AA12" i="12" s="1"/>
  <c r="T12" i="12"/>
  <c r="U12" i="12" s="1"/>
  <c r="N12" i="12"/>
  <c r="O12" i="12" s="1"/>
  <c r="H12" i="12"/>
  <c r="I12" i="12" s="1"/>
  <c r="I11" i="11"/>
  <c r="I15" i="11"/>
  <c r="I4" i="11"/>
  <c r="I6" i="11"/>
  <c r="B12" i="12"/>
  <c r="C12" i="12" s="1"/>
  <c r="A13" i="12"/>
  <c r="I3" i="11"/>
  <c r="I2" i="11"/>
  <c r="I12" i="11"/>
  <c r="I5" i="11"/>
  <c r="I24" i="11"/>
  <c r="I16" i="11"/>
  <c r="I31" i="11"/>
  <c r="I23" i="11"/>
  <c r="I14" i="11"/>
  <c r="I26" i="11"/>
  <c r="I18" i="11"/>
  <c r="I7" i="11"/>
  <c r="I25" i="11"/>
  <c r="I17" i="11"/>
  <c r="I28" i="11"/>
  <c r="I20" i="11"/>
  <c r="I9" i="11"/>
  <c r="I27" i="11"/>
  <c r="I19" i="11"/>
  <c r="I8" i="11"/>
  <c r="I30" i="11"/>
  <c r="I22" i="11"/>
  <c r="I13" i="11"/>
  <c r="I29" i="11"/>
  <c r="I21" i="11"/>
  <c r="I10" i="11"/>
  <c r="A28" i="5"/>
  <c r="J4" i="11" l="1"/>
  <c r="J12" i="11"/>
  <c r="J2" i="11"/>
  <c r="J3" i="11"/>
  <c r="J6" i="11"/>
  <c r="J5" i="11"/>
  <c r="J7" i="11"/>
  <c r="J28" i="11"/>
  <c r="J17" i="11"/>
  <c r="J14" i="11"/>
  <c r="J24" i="11"/>
  <c r="J26" i="11"/>
  <c r="J23" i="11"/>
  <c r="J25" i="11"/>
  <c r="J27" i="11"/>
  <c r="J16" i="11"/>
  <c r="J13" i="11"/>
  <c r="J15" i="11"/>
  <c r="J10" i="11"/>
  <c r="J30" i="11"/>
  <c r="J19" i="11"/>
  <c r="J21" i="11"/>
  <c r="J8" i="11"/>
  <c r="J20" i="11"/>
  <c r="J22" i="11"/>
  <c r="J9" i="11"/>
  <c r="J29" i="11"/>
  <c r="J18" i="11"/>
  <c r="CI28" i="5"/>
  <c r="CC28" i="5"/>
  <c r="BZ28" i="5"/>
  <c r="BT28" i="5"/>
  <c r="BN28" i="5"/>
  <c r="BK28" i="5"/>
  <c r="BE28" i="5"/>
  <c r="CL28" i="5"/>
  <c r="CF28" i="5"/>
  <c r="BW28" i="5"/>
  <c r="BQ28" i="5"/>
  <c r="BH28" i="5"/>
  <c r="BB28" i="5"/>
  <c r="AV28" i="5"/>
  <c r="AP28" i="5"/>
  <c r="AJ28" i="5"/>
  <c r="AG28" i="5"/>
  <c r="AD28" i="5"/>
  <c r="AA28" i="5"/>
  <c r="X28" i="5"/>
  <c r="R28" i="5"/>
  <c r="AY28" i="5"/>
  <c r="AS28" i="5"/>
  <c r="AM28" i="5"/>
  <c r="U28" i="5"/>
  <c r="O28" i="5"/>
  <c r="I28" i="5"/>
  <c r="F28" i="5"/>
  <c r="L28" i="5"/>
  <c r="C28" i="5"/>
  <c r="CK13" i="12"/>
  <c r="CL13" i="12" s="1"/>
  <c r="CE13" i="12"/>
  <c r="CF13" i="12" s="1"/>
  <c r="BY13" i="12"/>
  <c r="BZ13" i="12" s="1"/>
  <c r="CH13" i="12"/>
  <c r="CI13" i="12" s="1"/>
  <c r="CB13" i="12"/>
  <c r="CC13" i="12" s="1"/>
  <c r="BV13" i="12"/>
  <c r="BW13" i="12" s="1"/>
  <c r="BM13" i="12"/>
  <c r="BN13" i="12" s="1"/>
  <c r="BG13" i="12"/>
  <c r="BH13" i="12" s="1"/>
  <c r="BA13" i="12"/>
  <c r="BB13" i="12" s="1"/>
  <c r="AU13" i="12"/>
  <c r="AV13" i="12" s="1"/>
  <c r="BS13" i="12"/>
  <c r="BT13" i="12" s="1"/>
  <c r="BP13" i="12"/>
  <c r="BQ13" i="12" s="1"/>
  <c r="BJ13" i="12"/>
  <c r="BK13" i="12" s="1"/>
  <c r="BD13" i="12"/>
  <c r="BE13" i="12" s="1"/>
  <c r="AX13" i="12"/>
  <c r="AY13" i="12" s="1"/>
  <c r="AR13" i="12"/>
  <c r="AS13" i="12" s="1"/>
  <c r="AL13" i="12"/>
  <c r="AM13" i="12" s="1"/>
  <c r="AF13" i="12"/>
  <c r="AG13" i="12" s="1"/>
  <c r="Z13" i="12"/>
  <c r="AA13" i="12" s="1"/>
  <c r="T13" i="12"/>
  <c r="U13" i="12" s="1"/>
  <c r="N13" i="12"/>
  <c r="O13" i="12" s="1"/>
  <c r="H13" i="12"/>
  <c r="I13" i="12" s="1"/>
  <c r="AO13" i="12"/>
  <c r="AP13" i="12" s="1"/>
  <c r="AI13" i="12"/>
  <c r="AJ13" i="12" s="1"/>
  <c r="AC13" i="12"/>
  <c r="AD13" i="12" s="1"/>
  <c r="W13" i="12"/>
  <c r="X13" i="12" s="1"/>
  <c r="Q13" i="12"/>
  <c r="R13" i="12" s="1"/>
  <c r="K13" i="12"/>
  <c r="L13" i="12" s="1"/>
  <c r="E13" i="12"/>
  <c r="F13" i="12" s="1"/>
  <c r="B13" i="12"/>
  <c r="C13" i="12" s="1"/>
  <c r="A14" i="12"/>
  <c r="A29" i="5"/>
  <c r="CL29" i="5" l="1"/>
  <c r="CF29" i="5"/>
  <c r="BW29" i="5"/>
  <c r="BQ29" i="5"/>
  <c r="BH29" i="5"/>
  <c r="BB29" i="5"/>
  <c r="CI29" i="5"/>
  <c r="CC29" i="5"/>
  <c r="BZ29" i="5"/>
  <c r="BT29" i="5"/>
  <c r="BN29" i="5"/>
  <c r="BK29" i="5"/>
  <c r="BE29" i="5"/>
  <c r="AY29" i="5"/>
  <c r="AS29" i="5"/>
  <c r="AM29" i="5"/>
  <c r="U29" i="5"/>
  <c r="O29" i="5"/>
  <c r="AV29" i="5"/>
  <c r="AP29" i="5"/>
  <c r="AJ29" i="5"/>
  <c r="AG29" i="5"/>
  <c r="AD29" i="5"/>
  <c r="AA29" i="5"/>
  <c r="X29" i="5"/>
  <c r="R29" i="5"/>
  <c r="L29" i="5"/>
  <c r="I29" i="5"/>
  <c r="F29" i="5"/>
  <c r="C29" i="5"/>
  <c r="A30" i="5"/>
  <c r="CH14" i="12"/>
  <c r="CI14" i="12" s="1"/>
  <c r="CB14" i="12"/>
  <c r="CC14" i="12" s="1"/>
  <c r="BV14" i="12"/>
  <c r="BW14" i="12" s="1"/>
  <c r="CK14" i="12"/>
  <c r="CL14" i="12" s="1"/>
  <c r="CE14" i="12"/>
  <c r="CF14" i="12" s="1"/>
  <c r="BY14" i="12"/>
  <c r="BZ14" i="12" s="1"/>
  <c r="BS14" i="12"/>
  <c r="BT14" i="12" s="1"/>
  <c r="BP14" i="12"/>
  <c r="BQ14" i="12" s="1"/>
  <c r="BJ14" i="12"/>
  <c r="BK14" i="12" s="1"/>
  <c r="BD14" i="12"/>
  <c r="BE14" i="12" s="1"/>
  <c r="AX14" i="12"/>
  <c r="AY14" i="12" s="1"/>
  <c r="BM14" i="12"/>
  <c r="BN14" i="12" s="1"/>
  <c r="BG14" i="12"/>
  <c r="BH14" i="12" s="1"/>
  <c r="BA14" i="12"/>
  <c r="BB14" i="12" s="1"/>
  <c r="AU14" i="12"/>
  <c r="AV14" i="12" s="1"/>
  <c r="AO14" i="12"/>
  <c r="AP14" i="12" s="1"/>
  <c r="AI14" i="12"/>
  <c r="AJ14" i="12" s="1"/>
  <c r="AC14" i="12"/>
  <c r="AD14" i="12" s="1"/>
  <c r="W14" i="12"/>
  <c r="X14" i="12" s="1"/>
  <c r="Q14" i="12"/>
  <c r="R14" i="12" s="1"/>
  <c r="K14" i="12"/>
  <c r="L14" i="12" s="1"/>
  <c r="E14" i="12"/>
  <c r="F14" i="12" s="1"/>
  <c r="AR14" i="12"/>
  <c r="AS14" i="12" s="1"/>
  <c r="AL14" i="12"/>
  <c r="AM14" i="12" s="1"/>
  <c r="AF14" i="12"/>
  <c r="AG14" i="12" s="1"/>
  <c r="Z14" i="12"/>
  <c r="AA14" i="12" s="1"/>
  <c r="T14" i="12"/>
  <c r="U14" i="12" s="1"/>
  <c r="N14" i="12"/>
  <c r="O14" i="12" s="1"/>
  <c r="H14" i="12"/>
  <c r="I14" i="12" s="1"/>
  <c r="B14" i="12"/>
  <c r="C14" i="12" s="1"/>
  <c r="A15" i="12"/>
  <c r="A31" i="5"/>
  <c r="CL31" i="5" l="1"/>
  <c r="CM31" i="5" s="1"/>
  <c r="CF31" i="5"/>
  <c r="CG31" i="5" s="1"/>
  <c r="CC31" i="5"/>
  <c r="CD31" i="5" s="1"/>
  <c r="BW31" i="5"/>
  <c r="BX31" i="5" s="1"/>
  <c r="BQ31" i="5"/>
  <c r="BR31" i="5" s="1"/>
  <c r="BH31" i="5"/>
  <c r="BI31" i="5" s="1"/>
  <c r="BB31" i="5"/>
  <c r="BC31" i="5" s="1"/>
  <c r="CI31" i="5"/>
  <c r="CJ31" i="5" s="1"/>
  <c r="BZ31" i="5"/>
  <c r="CA31" i="5" s="1"/>
  <c r="BT31" i="5"/>
  <c r="BU31" i="5" s="1"/>
  <c r="BN31" i="5"/>
  <c r="BO31" i="5" s="1"/>
  <c r="BK31" i="5"/>
  <c r="BL31" i="5" s="1"/>
  <c r="BE31" i="5"/>
  <c r="BF31" i="5" s="1"/>
  <c r="AY31" i="5"/>
  <c r="AZ31" i="5" s="1"/>
  <c r="AS31" i="5"/>
  <c r="AT31" i="5" s="1"/>
  <c r="AM31" i="5"/>
  <c r="AN31" i="5" s="1"/>
  <c r="AD31" i="5"/>
  <c r="AE31" i="5" s="1"/>
  <c r="AA31" i="5"/>
  <c r="AB31" i="5" s="1"/>
  <c r="U31" i="5"/>
  <c r="V31" i="5" s="1"/>
  <c r="O31" i="5"/>
  <c r="P31" i="5" s="1"/>
  <c r="AV31" i="5"/>
  <c r="AW31" i="5" s="1"/>
  <c r="AP31" i="5"/>
  <c r="AQ31" i="5" s="1"/>
  <c r="AJ31" i="5"/>
  <c r="AK31" i="5" s="1"/>
  <c r="AG31" i="5"/>
  <c r="AH31" i="5" s="1"/>
  <c r="X31" i="5"/>
  <c r="Y31" i="5" s="1"/>
  <c r="R31" i="5"/>
  <c r="S31" i="5" s="1"/>
  <c r="L31" i="5"/>
  <c r="M31" i="5" s="1"/>
  <c r="I31" i="5"/>
  <c r="J31" i="5" s="1"/>
  <c r="F31" i="5"/>
  <c r="G31" i="5" s="1"/>
  <c r="CI30" i="5"/>
  <c r="CJ30" i="5" s="1"/>
  <c r="CC30" i="5"/>
  <c r="CD30" i="5" s="1"/>
  <c r="BZ30" i="5"/>
  <c r="CA30" i="5" s="1"/>
  <c r="BT30" i="5"/>
  <c r="BU30" i="5" s="1"/>
  <c r="BN30" i="5"/>
  <c r="BO30" i="5" s="1"/>
  <c r="BK30" i="5"/>
  <c r="BL30" i="5" s="1"/>
  <c r="BE30" i="5"/>
  <c r="BF30" i="5" s="1"/>
  <c r="CL30" i="5"/>
  <c r="CM30" i="5" s="1"/>
  <c r="CF30" i="5"/>
  <c r="CG30" i="5" s="1"/>
  <c r="BW30" i="5"/>
  <c r="BX30" i="5" s="1"/>
  <c r="BQ30" i="5"/>
  <c r="BR30" i="5" s="1"/>
  <c r="BH30" i="5"/>
  <c r="BI30" i="5" s="1"/>
  <c r="BB30" i="5"/>
  <c r="BC30" i="5" s="1"/>
  <c r="AV30" i="5"/>
  <c r="AW30" i="5" s="1"/>
  <c r="AP30" i="5"/>
  <c r="AQ30" i="5" s="1"/>
  <c r="AJ30" i="5"/>
  <c r="AK30" i="5" s="1"/>
  <c r="AG30" i="5"/>
  <c r="AH30" i="5" s="1"/>
  <c r="AD30" i="5"/>
  <c r="AE30" i="5" s="1"/>
  <c r="AA30" i="5"/>
  <c r="AB30" i="5" s="1"/>
  <c r="X30" i="5"/>
  <c r="Y30" i="5" s="1"/>
  <c r="R30" i="5"/>
  <c r="S30" i="5" s="1"/>
  <c r="AY30" i="5"/>
  <c r="AZ30" i="5" s="1"/>
  <c r="AS30" i="5"/>
  <c r="AT30" i="5" s="1"/>
  <c r="AM30" i="5"/>
  <c r="AN30" i="5" s="1"/>
  <c r="U30" i="5"/>
  <c r="V30" i="5" s="1"/>
  <c r="O30" i="5"/>
  <c r="P30" i="5" s="1"/>
  <c r="I30" i="5"/>
  <c r="J30" i="5" s="1"/>
  <c r="L30" i="5"/>
  <c r="M30" i="5" s="1"/>
  <c r="F30" i="5"/>
  <c r="G30" i="5" s="1"/>
  <c r="C31" i="5"/>
  <c r="D31" i="5" s="1"/>
  <c r="C30" i="5"/>
  <c r="D30" i="5" s="1"/>
  <c r="CK15" i="12"/>
  <c r="CL15" i="12" s="1"/>
  <c r="CE15" i="12"/>
  <c r="CF15" i="12" s="1"/>
  <c r="BY15" i="12"/>
  <c r="BZ15" i="12" s="1"/>
  <c r="CH15" i="12"/>
  <c r="CI15" i="12" s="1"/>
  <c r="CB15" i="12"/>
  <c r="CC15" i="12" s="1"/>
  <c r="BV15" i="12"/>
  <c r="BW15" i="12" s="1"/>
  <c r="BS15" i="12"/>
  <c r="BT15" i="12" s="1"/>
  <c r="BM15" i="12"/>
  <c r="BN15" i="12" s="1"/>
  <c r="BG15" i="12"/>
  <c r="BH15" i="12" s="1"/>
  <c r="BA15" i="12"/>
  <c r="BB15" i="12" s="1"/>
  <c r="BP15" i="12"/>
  <c r="BQ15" i="12" s="1"/>
  <c r="BJ15" i="12"/>
  <c r="BK15" i="12" s="1"/>
  <c r="BD15" i="12"/>
  <c r="BE15" i="12" s="1"/>
  <c r="AX15" i="12"/>
  <c r="AY15" i="12" s="1"/>
  <c r="AU15" i="12"/>
  <c r="AV15" i="12" s="1"/>
  <c r="AR15" i="12"/>
  <c r="AS15" i="12" s="1"/>
  <c r="AL15" i="12"/>
  <c r="AM15" i="12" s="1"/>
  <c r="AF15" i="12"/>
  <c r="AG15" i="12" s="1"/>
  <c r="Z15" i="12"/>
  <c r="AA15" i="12" s="1"/>
  <c r="T15" i="12"/>
  <c r="U15" i="12" s="1"/>
  <c r="N15" i="12"/>
  <c r="O15" i="12" s="1"/>
  <c r="H15" i="12"/>
  <c r="I15" i="12" s="1"/>
  <c r="AO15" i="12"/>
  <c r="AP15" i="12" s="1"/>
  <c r="AI15" i="12"/>
  <c r="AJ15" i="12" s="1"/>
  <c r="AC15" i="12"/>
  <c r="AD15" i="12" s="1"/>
  <c r="W15" i="12"/>
  <c r="X15" i="12" s="1"/>
  <c r="Q15" i="12"/>
  <c r="R15" i="12" s="1"/>
  <c r="K15" i="12"/>
  <c r="L15" i="12" s="1"/>
  <c r="E15" i="12"/>
  <c r="F15" i="12" s="1"/>
  <c r="B15" i="12"/>
  <c r="C15" i="12" s="1"/>
  <c r="A16" i="12"/>
  <c r="A32" i="5"/>
  <c r="CI32" i="5" l="1"/>
  <c r="CC32" i="5"/>
  <c r="BZ32" i="5"/>
  <c r="BT32" i="5"/>
  <c r="BN32" i="5"/>
  <c r="BK32" i="5"/>
  <c r="BE32" i="5"/>
  <c r="CL32" i="5"/>
  <c r="CF32" i="5"/>
  <c r="BW32" i="5"/>
  <c r="BQ32" i="5"/>
  <c r="BH32" i="5"/>
  <c r="BB32" i="5"/>
  <c r="AV32" i="5"/>
  <c r="AP32" i="5"/>
  <c r="AJ32" i="5"/>
  <c r="AD32" i="5"/>
  <c r="AA32" i="5"/>
  <c r="X32" i="5"/>
  <c r="R32" i="5"/>
  <c r="AY32" i="5"/>
  <c r="AS32" i="5"/>
  <c r="AM32" i="5"/>
  <c r="AG32" i="5"/>
  <c r="U32" i="5"/>
  <c r="O32" i="5"/>
  <c r="I32" i="5"/>
  <c r="L32" i="5"/>
  <c r="F32" i="5"/>
  <c r="C32" i="5"/>
  <c r="A33" i="5"/>
  <c r="CH16" i="12"/>
  <c r="CI16" i="12" s="1"/>
  <c r="CB16" i="12"/>
  <c r="CC16" i="12" s="1"/>
  <c r="BV16" i="12"/>
  <c r="BW16" i="12" s="1"/>
  <c r="CK16" i="12"/>
  <c r="CL16" i="12" s="1"/>
  <c r="CE16" i="12"/>
  <c r="CF16" i="12" s="1"/>
  <c r="BY16" i="12"/>
  <c r="BZ16" i="12" s="1"/>
  <c r="BS16" i="12"/>
  <c r="BT16" i="12" s="1"/>
  <c r="BP16" i="12"/>
  <c r="BQ16" i="12" s="1"/>
  <c r="BJ16" i="12"/>
  <c r="BK16" i="12" s="1"/>
  <c r="BD16" i="12"/>
  <c r="BE16" i="12" s="1"/>
  <c r="AX16" i="12"/>
  <c r="AY16" i="12" s="1"/>
  <c r="BM16" i="12"/>
  <c r="BN16" i="12" s="1"/>
  <c r="BG16" i="12"/>
  <c r="BH16" i="12" s="1"/>
  <c r="BA16" i="12"/>
  <c r="BB16" i="12" s="1"/>
  <c r="AU16" i="12"/>
  <c r="AV16" i="12" s="1"/>
  <c r="AO16" i="12"/>
  <c r="AP16" i="12" s="1"/>
  <c r="AI16" i="12"/>
  <c r="AJ16" i="12" s="1"/>
  <c r="AC16" i="12"/>
  <c r="AD16" i="12" s="1"/>
  <c r="W16" i="12"/>
  <c r="X16" i="12" s="1"/>
  <c r="Q16" i="12"/>
  <c r="R16" i="12" s="1"/>
  <c r="K16" i="12"/>
  <c r="L16" i="12" s="1"/>
  <c r="E16" i="12"/>
  <c r="F16" i="12" s="1"/>
  <c r="AR16" i="12"/>
  <c r="AS16" i="12" s="1"/>
  <c r="AL16" i="12"/>
  <c r="AM16" i="12" s="1"/>
  <c r="AF16" i="12"/>
  <c r="AG16" i="12" s="1"/>
  <c r="Z16" i="12"/>
  <c r="AA16" i="12" s="1"/>
  <c r="T16" i="12"/>
  <c r="U16" i="12" s="1"/>
  <c r="N16" i="12"/>
  <c r="O16" i="12" s="1"/>
  <c r="H16" i="12"/>
  <c r="I16" i="12" s="1"/>
  <c r="B16" i="12"/>
  <c r="C16" i="12" s="1"/>
  <c r="A17" i="12"/>
  <c r="A34" i="5"/>
  <c r="CI34" i="5" l="1"/>
  <c r="CC34" i="5"/>
  <c r="BZ34" i="5"/>
  <c r="BT34" i="5"/>
  <c r="BN34" i="5"/>
  <c r="BK34" i="5"/>
  <c r="BE34" i="5"/>
  <c r="CL34" i="5"/>
  <c r="CF34" i="5"/>
  <c r="BW34" i="5"/>
  <c r="BQ34" i="5"/>
  <c r="BH34" i="5"/>
  <c r="BB34" i="5"/>
  <c r="AV34" i="5"/>
  <c r="AP34" i="5"/>
  <c r="AJ34" i="5"/>
  <c r="AD34" i="5"/>
  <c r="AA34" i="5"/>
  <c r="X34" i="5"/>
  <c r="R34" i="5"/>
  <c r="AY34" i="5"/>
  <c r="AS34" i="5"/>
  <c r="AM34" i="5"/>
  <c r="AG34" i="5"/>
  <c r="U34" i="5"/>
  <c r="O34" i="5"/>
  <c r="I34" i="5"/>
  <c r="F34" i="5"/>
  <c r="L34" i="5"/>
  <c r="CL33" i="5"/>
  <c r="CF33" i="5"/>
  <c r="BW33" i="5"/>
  <c r="BQ33" i="5"/>
  <c r="BH33" i="5"/>
  <c r="BB33" i="5"/>
  <c r="CI33" i="5"/>
  <c r="CC33" i="5"/>
  <c r="BZ33" i="5"/>
  <c r="BT33" i="5"/>
  <c r="BN33" i="5"/>
  <c r="BK33" i="5"/>
  <c r="BE33" i="5"/>
  <c r="AY33" i="5"/>
  <c r="AS33" i="5"/>
  <c r="AM33" i="5"/>
  <c r="AG33" i="5"/>
  <c r="U33" i="5"/>
  <c r="O33" i="5"/>
  <c r="AV33" i="5"/>
  <c r="AP33" i="5"/>
  <c r="AJ33" i="5"/>
  <c r="AD33" i="5"/>
  <c r="AA33" i="5"/>
  <c r="X33" i="5"/>
  <c r="R33" i="5"/>
  <c r="L33" i="5"/>
  <c r="I33" i="5"/>
  <c r="F33" i="5"/>
  <c r="C34" i="5"/>
  <c r="C33" i="5"/>
  <c r="CK17" i="12"/>
  <c r="CL17" i="12" s="1"/>
  <c r="CE17" i="12"/>
  <c r="CF17" i="12" s="1"/>
  <c r="BY17" i="12"/>
  <c r="BZ17" i="12" s="1"/>
  <c r="CH17" i="12"/>
  <c r="CI17" i="12" s="1"/>
  <c r="CB17" i="12"/>
  <c r="CC17" i="12" s="1"/>
  <c r="BV17" i="12"/>
  <c r="BW17" i="12" s="1"/>
  <c r="BM17" i="12"/>
  <c r="BN17" i="12" s="1"/>
  <c r="BG17" i="12"/>
  <c r="BH17" i="12" s="1"/>
  <c r="BA17" i="12"/>
  <c r="BB17" i="12" s="1"/>
  <c r="BS17" i="12"/>
  <c r="BT17" i="12" s="1"/>
  <c r="BP17" i="12"/>
  <c r="BQ17" i="12" s="1"/>
  <c r="BJ17" i="12"/>
  <c r="BK17" i="12" s="1"/>
  <c r="BD17" i="12"/>
  <c r="BE17" i="12" s="1"/>
  <c r="AX17" i="12"/>
  <c r="AY17" i="12" s="1"/>
  <c r="AR17" i="12"/>
  <c r="AS17" i="12" s="1"/>
  <c r="AL17" i="12"/>
  <c r="AM17" i="12" s="1"/>
  <c r="AF17" i="12"/>
  <c r="AG17" i="12" s="1"/>
  <c r="Z17" i="12"/>
  <c r="AA17" i="12" s="1"/>
  <c r="T17" i="12"/>
  <c r="U17" i="12" s="1"/>
  <c r="N17" i="12"/>
  <c r="O17" i="12" s="1"/>
  <c r="H17" i="12"/>
  <c r="I17" i="12" s="1"/>
  <c r="AU17" i="12"/>
  <c r="AV17" i="12" s="1"/>
  <c r="AO17" i="12"/>
  <c r="AP17" i="12" s="1"/>
  <c r="AI17" i="12"/>
  <c r="AJ17" i="12" s="1"/>
  <c r="AC17" i="12"/>
  <c r="AD17" i="12" s="1"/>
  <c r="W17" i="12"/>
  <c r="X17" i="12" s="1"/>
  <c r="Q17" i="12"/>
  <c r="R17" i="12" s="1"/>
  <c r="K17" i="12"/>
  <c r="L17" i="12" s="1"/>
  <c r="E17" i="12"/>
  <c r="F17" i="12" s="1"/>
  <c r="B17" i="12"/>
  <c r="C17" i="12" s="1"/>
  <c r="A18" i="12"/>
  <c r="A35" i="5"/>
  <c r="CL35" i="5" l="1"/>
  <c r="CF35" i="5"/>
  <c r="BW35" i="5"/>
  <c r="BQ35" i="5"/>
  <c r="BH35" i="5"/>
  <c r="BB35" i="5"/>
  <c r="CI35" i="5"/>
  <c r="CC35" i="5"/>
  <c r="BZ35" i="5"/>
  <c r="BT35" i="5"/>
  <c r="BN35" i="5"/>
  <c r="BK35" i="5"/>
  <c r="BE35" i="5"/>
  <c r="AY35" i="5"/>
  <c r="AS35" i="5"/>
  <c r="AM35" i="5"/>
  <c r="AG35" i="5"/>
  <c r="U35" i="5"/>
  <c r="O35" i="5"/>
  <c r="AV35" i="5"/>
  <c r="AP35" i="5"/>
  <c r="AJ35" i="5"/>
  <c r="AD35" i="5"/>
  <c r="AA35" i="5"/>
  <c r="X35" i="5"/>
  <c r="R35" i="5"/>
  <c r="L35" i="5"/>
  <c r="I35" i="5"/>
  <c r="F35" i="5"/>
  <c r="C35" i="5"/>
  <c r="CH18" i="12"/>
  <c r="CI18" i="12" s="1"/>
  <c r="CB18" i="12"/>
  <c r="CC18" i="12" s="1"/>
  <c r="BV18" i="12"/>
  <c r="BW18" i="12" s="1"/>
  <c r="CK18" i="12"/>
  <c r="CL18" i="12" s="1"/>
  <c r="CE18" i="12"/>
  <c r="CF18" i="12" s="1"/>
  <c r="BY18" i="12"/>
  <c r="BZ18" i="12" s="1"/>
  <c r="BS18" i="12"/>
  <c r="BT18" i="12" s="1"/>
  <c r="BP18" i="12"/>
  <c r="BQ18" i="12" s="1"/>
  <c r="BJ18" i="12"/>
  <c r="BK18" i="12" s="1"/>
  <c r="BD18" i="12"/>
  <c r="BE18" i="12" s="1"/>
  <c r="AX18" i="12"/>
  <c r="AY18" i="12" s="1"/>
  <c r="BM18" i="12"/>
  <c r="BN18" i="12" s="1"/>
  <c r="BG18" i="12"/>
  <c r="BH18" i="12" s="1"/>
  <c r="BA18" i="12"/>
  <c r="BB18" i="12" s="1"/>
  <c r="AU18" i="12"/>
  <c r="AV18" i="12" s="1"/>
  <c r="AO18" i="12"/>
  <c r="AP18" i="12" s="1"/>
  <c r="AI18" i="12"/>
  <c r="AJ18" i="12" s="1"/>
  <c r="AC18" i="12"/>
  <c r="AD18" i="12" s="1"/>
  <c r="W18" i="12"/>
  <c r="X18" i="12" s="1"/>
  <c r="Q18" i="12"/>
  <c r="R18" i="12" s="1"/>
  <c r="K18" i="12"/>
  <c r="L18" i="12" s="1"/>
  <c r="E18" i="12"/>
  <c r="F18" i="12" s="1"/>
  <c r="AR18" i="12"/>
  <c r="AS18" i="12" s="1"/>
  <c r="AL18" i="12"/>
  <c r="AM18" i="12" s="1"/>
  <c r="AF18" i="12"/>
  <c r="AG18" i="12" s="1"/>
  <c r="Z18" i="12"/>
  <c r="AA18" i="12" s="1"/>
  <c r="T18" i="12"/>
  <c r="U18" i="12" s="1"/>
  <c r="N18" i="12"/>
  <c r="O18" i="12" s="1"/>
  <c r="H18" i="12"/>
  <c r="I18" i="12" s="1"/>
  <c r="B18" i="12"/>
  <c r="C18" i="12" s="1"/>
  <c r="A19" i="12"/>
  <c r="A36" i="5"/>
  <c r="CI36" i="5" l="1"/>
  <c r="CC36" i="5"/>
  <c r="BZ36" i="5"/>
  <c r="BT36" i="5"/>
  <c r="BN36" i="5"/>
  <c r="BK36" i="5"/>
  <c r="BE36" i="5"/>
  <c r="AY36" i="5"/>
  <c r="AS36" i="5"/>
  <c r="AM36" i="5"/>
  <c r="AG36" i="5"/>
  <c r="CL36" i="5"/>
  <c r="CF36" i="5"/>
  <c r="BW36" i="5"/>
  <c r="BQ36" i="5"/>
  <c r="BH36" i="5"/>
  <c r="BB36" i="5"/>
  <c r="AV36" i="5"/>
  <c r="AP36" i="5"/>
  <c r="AJ36" i="5"/>
  <c r="AD36" i="5"/>
  <c r="U36" i="5"/>
  <c r="O36" i="5"/>
  <c r="I36" i="5"/>
  <c r="AA36" i="5"/>
  <c r="X36" i="5"/>
  <c r="R36" i="5"/>
  <c r="L36" i="5"/>
  <c r="F36" i="5"/>
  <c r="C36" i="5"/>
  <c r="A37" i="5"/>
  <c r="CK19" i="12"/>
  <c r="CL19" i="12" s="1"/>
  <c r="CE19" i="12"/>
  <c r="CF19" i="12" s="1"/>
  <c r="BY19" i="12"/>
  <c r="BZ19" i="12" s="1"/>
  <c r="CH19" i="12"/>
  <c r="CI19" i="12" s="1"/>
  <c r="CB19" i="12"/>
  <c r="CC19" i="12" s="1"/>
  <c r="BV19" i="12"/>
  <c r="BW19" i="12" s="1"/>
  <c r="BS19" i="12"/>
  <c r="BT19" i="12" s="1"/>
  <c r="BM19" i="12"/>
  <c r="BN19" i="12" s="1"/>
  <c r="BG19" i="12"/>
  <c r="BH19" i="12" s="1"/>
  <c r="BA19" i="12"/>
  <c r="BB19" i="12" s="1"/>
  <c r="BP19" i="12"/>
  <c r="BQ19" i="12" s="1"/>
  <c r="BJ19" i="12"/>
  <c r="BK19" i="12" s="1"/>
  <c r="BD19" i="12"/>
  <c r="BE19" i="12" s="1"/>
  <c r="AX19" i="12"/>
  <c r="AY19" i="12" s="1"/>
  <c r="AU19" i="12"/>
  <c r="AV19" i="12" s="1"/>
  <c r="AR19" i="12"/>
  <c r="AS19" i="12" s="1"/>
  <c r="AL19" i="12"/>
  <c r="AM19" i="12" s="1"/>
  <c r="AF19" i="12"/>
  <c r="AG19" i="12" s="1"/>
  <c r="Z19" i="12"/>
  <c r="AA19" i="12" s="1"/>
  <c r="T19" i="12"/>
  <c r="U19" i="12" s="1"/>
  <c r="N19" i="12"/>
  <c r="O19" i="12" s="1"/>
  <c r="H19" i="12"/>
  <c r="I19" i="12" s="1"/>
  <c r="AO19" i="12"/>
  <c r="AP19" i="12" s="1"/>
  <c r="AI19" i="12"/>
  <c r="AJ19" i="12" s="1"/>
  <c r="AC19" i="12"/>
  <c r="AD19" i="12" s="1"/>
  <c r="W19" i="12"/>
  <c r="X19" i="12" s="1"/>
  <c r="Q19" i="12"/>
  <c r="R19" i="12" s="1"/>
  <c r="K19" i="12"/>
  <c r="L19" i="12" s="1"/>
  <c r="E19" i="12"/>
  <c r="F19" i="12" s="1"/>
  <c r="B19" i="12"/>
  <c r="C19" i="12" s="1"/>
  <c r="A20" i="12"/>
  <c r="A38" i="5"/>
  <c r="CI38" i="5" l="1"/>
  <c r="CC38" i="5"/>
  <c r="BZ38" i="5"/>
  <c r="BT38" i="5"/>
  <c r="BN38" i="5"/>
  <c r="BK38" i="5"/>
  <c r="BE38" i="5"/>
  <c r="AY38" i="5"/>
  <c r="AS38" i="5"/>
  <c r="AM38" i="5"/>
  <c r="AG38" i="5"/>
  <c r="CL38" i="5"/>
  <c r="CF38" i="5"/>
  <c r="BW38" i="5"/>
  <c r="BQ38" i="5"/>
  <c r="BH38" i="5"/>
  <c r="BB38" i="5"/>
  <c r="AV38" i="5"/>
  <c r="AP38" i="5"/>
  <c r="AJ38" i="5"/>
  <c r="AD38" i="5"/>
  <c r="U38" i="5"/>
  <c r="O38" i="5"/>
  <c r="I38" i="5"/>
  <c r="F38" i="5"/>
  <c r="AA38" i="5"/>
  <c r="X38" i="5"/>
  <c r="R38" i="5"/>
  <c r="L38" i="5"/>
  <c r="CL37" i="5"/>
  <c r="CF37" i="5"/>
  <c r="BW37" i="5"/>
  <c r="BQ37" i="5"/>
  <c r="BH37" i="5"/>
  <c r="BB37" i="5"/>
  <c r="AV37" i="5"/>
  <c r="AP37" i="5"/>
  <c r="AJ37" i="5"/>
  <c r="AD37" i="5"/>
  <c r="CI37" i="5"/>
  <c r="CC37" i="5"/>
  <c r="BZ37" i="5"/>
  <c r="BT37" i="5"/>
  <c r="BN37" i="5"/>
  <c r="BK37" i="5"/>
  <c r="BE37" i="5"/>
  <c r="AY37" i="5"/>
  <c r="AS37" i="5"/>
  <c r="AM37" i="5"/>
  <c r="AG37" i="5"/>
  <c r="AA37" i="5"/>
  <c r="X37" i="5"/>
  <c r="R37" i="5"/>
  <c r="L37" i="5"/>
  <c r="U37" i="5"/>
  <c r="O37" i="5"/>
  <c r="I37" i="5"/>
  <c r="F37" i="5"/>
  <c r="C38" i="5"/>
  <c r="C37" i="5"/>
  <c r="CH20" i="12"/>
  <c r="CI20" i="12" s="1"/>
  <c r="CB20" i="12"/>
  <c r="CC20" i="12" s="1"/>
  <c r="BV20" i="12"/>
  <c r="BW20" i="12" s="1"/>
  <c r="CK20" i="12"/>
  <c r="CL20" i="12" s="1"/>
  <c r="CE20" i="12"/>
  <c r="CF20" i="12" s="1"/>
  <c r="BY20" i="12"/>
  <c r="BZ20" i="12" s="1"/>
  <c r="BP20" i="12"/>
  <c r="BQ20" i="12" s="1"/>
  <c r="BJ20" i="12"/>
  <c r="BK20" i="12" s="1"/>
  <c r="BD20" i="12"/>
  <c r="BE20" i="12" s="1"/>
  <c r="AX20" i="12"/>
  <c r="AY20" i="12" s="1"/>
  <c r="BS20" i="12"/>
  <c r="BT20" i="12" s="1"/>
  <c r="BM20" i="12"/>
  <c r="BN20" i="12" s="1"/>
  <c r="BG20" i="12"/>
  <c r="BH20" i="12" s="1"/>
  <c r="BA20" i="12"/>
  <c r="BB20" i="12" s="1"/>
  <c r="AU20" i="12"/>
  <c r="AV20" i="12" s="1"/>
  <c r="AO20" i="12"/>
  <c r="AP20" i="12" s="1"/>
  <c r="AI20" i="12"/>
  <c r="AJ20" i="12" s="1"/>
  <c r="AC20" i="12"/>
  <c r="AD20" i="12" s="1"/>
  <c r="W20" i="12"/>
  <c r="X20" i="12" s="1"/>
  <c r="Q20" i="12"/>
  <c r="R20" i="12" s="1"/>
  <c r="K20" i="12"/>
  <c r="L20" i="12" s="1"/>
  <c r="E20" i="12"/>
  <c r="F20" i="12" s="1"/>
  <c r="AR20" i="12"/>
  <c r="AS20" i="12" s="1"/>
  <c r="AL20" i="12"/>
  <c r="AM20" i="12" s="1"/>
  <c r="AF20" i="12"/>
  <c r="AG20" i="12" s="1"/>
  <c r="Z20" i="12"/>
  <c r="AA20" i="12" s="1"/>
  <c r="T20" i="12"/>
  <c r="U20" i="12" s="1"/>
  <c r="N20" i="12"/>
  <c r="O20" i="12" s="1"/>
  <c r="H20" i="12"/>
  <c r="I20" i="12" s="1"/>
  <c r="B20" i="12"/>
  <c r="C20" i="12" s="1"/>
  <c r="A21" i="12"/>
  <c r="A39" i="5"/>
  <c r="CL39" i="5" l="1"/>
  <c r="CF39" i="5"/>
  <c r="BW39" i="5"/>
  <c r="BQ39" i="5"/>
  <c r="BH39" i="5"/>
  <c r="BB39" i="5"/>
  <c r="AV39" i="5"/>
  <c r="AP39" i="5"/>
  <c r="AJ39" i="5"/>
  <c r="AD39" i="5"/>
  <c r="CI39" i="5"/>
  <c r="CC39" i="5"/>
  <c r="BZ39" i="5"/>
  <c r="BT39" i="5"/>
  <c r="BN39" i="5"/>
  <c r="BK39" i="5"/>
  <c r="BE39" i="5"/>
  <c r="AY39" i="5"/>
  <c r="AS39" i="5"/>
  <c r="AM39" i="5"/>
  <c r="AG39" i="5"/>
  <c r="AA39" i="5"/>
  <c r="X39" i="5"/>
  <c r="R39" i="5"/>
  <c r="L39" i="5"/>
  <c r="U39" i="5"/>
  <c r="O39" i="5"/>
  <c r="I39" i="5"/>
  <c r="F39" i="5"/>
  <c r="C39" i="5"/>
  <c r="CK21" i="12"/>
  <c r="CL21" i="12" s="1"/>
  <c r="CE21" i="12"/>
  <c r="CF21" i="12" s="1"/>
  <c r="BY21" i="12"/>
  <c r="BZ21" i="12" s="1"/>
  <c r="CH21" i="12"/>
  <c r="CI21" i="12" s="1"/>
  <c r="CB21" i="12"/>
  <c r="CC21" i="12" s="1"/>
  <c r="BV21" i="12"/>
  <c r="BW21" i="12" s="1"/>
  <c r="BS21" i="12"/>
  <c r="BT21" i="12" s="1"/>
  <c r="BM21" i="12"/>
  <c r="BN21" i="12" s="1"/>
  <c r="BG21" i="12"/>
  <c r="BH21" i="12" s="1"/>
  <c r="BA21" i="12"/>
  <c r="BB21" i="12" s="1"/>
  <c r="BP21" i="12"/>
  <c r="BQ21" i="12" s="1"/>
  <c r="BJ21" i="12"/>
  <c r="BK21" i="12" s="1"/>
  <c r="BD21" i="12"/>
  <c r="BE21" i="12" s="1"/>
  <c r="AX21" i="12"/>
  <c r="AY21" i="12" s="1"/>
  <c r="AR21" i="12"/>
  <c r="AS21" i="12" s="1"/>
  <c r="AL21" i="12"/>
  <c r="AM21" i="12" s="1"/>
  <c r="AF21" i="12"/>
  <c r="AG21" i="12" s="1"/>
  <c r="Z21" i="12"/>
  <c r="AA21" i="12" s="1"/>
  <c r="T21" i="12"/>
  <c r="U21" i="12" s="1"/>
  <c r="N21" i="12"/>
  <c r="O21" i="12" s="1"/>
  <c r="H21" i="12"/>
  <c r="I21" i="12" s="1"/>
  <c r="AU21" i="12"/>
  <c r="AV21" i="12" s="1"/>
  <c r="AO21" i="12"/>
  <c r="AP21" i="12" s="1"/>
  <c r="AI21" i="12"/>
  <c r="AJ21" i="12" s="1"/>
  <c r="AC21" i="12"/>
  <c r="AD21" i="12" s="1"/>
  <c r="W21" i="12"/>
  <c r="X21" i="12" s="1"/>
  <c r="Q21" i="12"/>
  <c r="R21" i="12" s="1"/>
  <c r="K21" i="12"/>
  <c r="L21" i="12" s="1"/>
  <c r="E21" i="12"/>
  <c r="F21" i="12" s="1"/>
  <c r="B21" i="12"/>
  <c r="C21" i="12" s="1"/>
  <c r="A22" i="12"/>
  <c r="A40" i="5"/>
  <c r="CI40" i="5" l="1"/>
  <c r="CC40" i="5"/>
  <c r="BZ40" i="5"/>
  <c r="BT40" i="5"/>
  <c r="BN40" i="5"/>
  <c r="BK40" i="5"/>
  <c r="BE40" i="5"/>
  <c r="AY40" i="5"/>
  <c r="AS40" i="5"/>
  <c r="AM40" i="5"/>
  <c r="AG40" i="5"/>
  <c r="CL40" i="5"/>
  <c r="CF40" i="5"/>
  <c r="BW40" i="5"/>
  <c r="BQ40" i="5"/>
  <c r="BH40" i="5"/>
  <c r="BB40" i="5"/>
  <c r="AV40" i="5"/>
  <c r="AP40" i="5"/>
  <c r="AJ40" i="5"/>
  <c r="AD40" i="5"/>
  <c r="U40" i="5"/>
  <c r="O40" i="5"/>
  <c r="I40" i="5"/>
  <c r="AA40" i="5"/>
  <c r="X40" i="5"/>
  <c r="R40" i="5"/>
  <c r="L40" i="5"/>
  <c r="F40" i="5"/>
  <c r="C40" i="5"/>
  <c r="CH22" i="12"/>
  <c r="CI22" i="12" s="1"/>
  <c r="CB22" i="12"/>
  <c r="CC22" i="12" s="1"/>
  <c r="BV22" i="12"/>
  <c r="BW22" i="12" s="1"/>
  <c r="CK22" i="12"/>
  <c r="CL22" i="12" s="1"/>
  <c r="CE22" i="12"/>
  <c r="CF22" i="12" s="1"/>
  <c r="BY22" i="12"/>
  <c r="BZ22" i="12" s="1"/>
  <c r="BP22" i="12"/>
  <c r="BQ22" i="12" s="1"/>
  <c r="BJ22" i="12"/>
  <c r="BK22" i="12" s="1"/>
  <c r="BD22" i="12"/>
  <c r="BE22" i="12" s="1"/>
  <c r="AX22" i="12"/>
  <c r="AY22" i="12" s="1"/>
  <c r="BS22" i="12"/>
  <c r="BT22" i="12" s="1"/>
  <c r="BM22" i="12"/>
  <c r="BN22" i="12" s="1"/>
  <c r="BG22" i="12"/>
  <c r="BH22" i="12" s="1"/>
  <c r="BA22" i="12"/>
  <c r="BB22" i="12" s="1"/>
  <c r="AU22" i="12"/>
  <c r="AV22" i="12" s="1"/>
  <c r="AO22" i="12"/>
  <c r="AP22" i="12" s="1"/>
  <c r="AI22" i="12"/>
  <c r="AJ22" i="12" s="1"/>
  <c r="AC22" i="12"/>
  <c r="AD22" i="12" s="1"/>
  <c r="W22" i="12"/>
  <c r="X22" i="12" s="1"/>
  <c r="Q22" i="12"/>
  <c r="R22" i="12" s="1"/>
  <c r="K22" i="12"/>
  <c r="L22" i="12" s="1"/>
  <c r="E22" i="12"/>
  <c r="F22" i="12" s="1"/>
  <c r="AR22" i="12"/>
  <c r="AS22" i="12" s="1"/>
  <c r="AL22" i="12"/>
  <c r="AM22" i="12" s="1"/>
  <c r="AF22" i="12"/>
  <c r="AG22" i="12" s="1"/>
  <c r="Z22" i="12"/>
  <c r="AA22" i="12" s="1"/>
  <c r="T22" i="12"/>
  <c r="U22" i="12" s="1"/>
  <c r="N22" i="12"/>
  <c r="O22" i="12" s="1"/>
  <c r="H22" i="12"/>
  <c r="I22" i="12" s="1"/>
  <c r="B22" i="12"/>
  <c r="C22" i="12" s="1"/>
  <c r="A23" i="12"/>
  <c r="A42" i="5"/>
  <c r="CL42" i="5" l="1"/>
  <c r="CF42" i="5"/>
  <c r="BW42" i="5"/>
  <c r="BQ42" i="5"/>
  <c r="BH42" i="5"/>
  <c r="BB42" i="5"/>
  <c r="AV42" i="5"/>
  <c r="AP42" i="5"/>
  <c r="AJ42" i="5"/>
  <c r="AD42" i="5"/>
  <c r="CI42" i="5"/>
  <c r="CC42" i="5"/>
  <c r="BZ42" i="5"/>
  <c r="BT42" i="5"/>
  <c r="BN42" i="5"/>
  <c r="BK42" i="5"/>
  <c r="BE42" i="5"/>
  <c r="AY42" i="5"/>
  <c r="AS42" i="5"/>
  <c r="AM42" i="5"/>
  <c r="AG42" i="5"/>
  <c r="AA42" i="5"/>
  <c r="X42" i="5"/>
  <c r="R42" i="5"/>
  <c r="L42" i="5"/>
  <c r="U42" i="5"/>
  <c r="O42" i="5"/>
  <c r="I42" i="5"/>
  <c r="F42" i="5"/>
  <c r="C42" i="5"/>
  <c r="CK23" i="12"/>
  <c r="CL23" i="12" s="1"/>
  <c r="CE23" i="12"/>
  <c r="CF23" i="12" s="1"/>
  <c r="BY23" i="12"/>
  <c r="BZ23" i="12" s="1"/>
  <c r="CH23" i="12"/>
  <c r="CI23" i="12" s="1"/>
  <c r="CB23" i="12"/>
  <c r="CC23" i="12" s="1"/>
  <c r="BV23" i="12"/>
  <c r="BW23" i="12" s="1"/>
  <c r="BS23" i="12"/>
  <c r="BT23" i="12" s="1"/>
  <c r="BM23" i="12"/>
  <c r="BN23" i="12" s="1"/>
  <c r="BG23" i="12"/>
  <c r="BH23" i="12" s="1"/>
  <c r="BA23" i="12"/>
  <c r="BB23" i="12" s="1"/>
  <c r="BP23" i="12"/>
  <c r="BQ23" i="12" s="1"/>
  <c r="BJ23" i="12"/>
  <c r="BK23" i="12" s="1"/>
  <c r="BD23" i="12"/>
  <c r="BE23" i="12" s="1"/>
  <c r="AX23" i="12"/>
  <c r="AY23" i="12" s="1"/>
  <c r="AU23" i="12"/>
  <c r="AV23" i="12" s="1"/>
  <c r="AR23" i="12"/>
  <c r="AS23" i="12" s="1"/>
  <c r="AL23" i="12"/>
  <c r="AM23" i="12" s="1"/>
  <c r="AF23" i="12"/>
  <c r="AG23" i="12" s="1"/>
  <c r="Z23" i="12"/>
  <c r="AA23" i="12" s="1"/>
  <c r="T23" i="12"/>
  <c r="U23" i="12" s="1"/>
  <c r="N23" i="12"/>
  <c r="O23" i="12" s="1"/>
  <c r="H23" i="12"/>
  <c r="I23" i="12" s="1"/>
  <c r="AO23" i="12"/>
  <c r="AP23" i="12" s="1"/>
  <c r="AI23" i="12"/>
  <c r="AJ23" i="12" s="1"/>
  <c r="AC23" i="12"/>
  <c r="AD23" i="12" s="1"/>
  <c r="W23" i="12"/>
  <c r="X23" i="12" s="1"/>
  <c r="Q23" i="12"/>
  <c r="R23" i="12" s="1"/>
  <c r="K23" i="12"/>
  <c r="L23" i="12" s="1"/>
  <c r="E23" i="12"/>
  <c r="F23" i="12" s="1"/>
  <c r="B23" i="12"/>
  <c r="C23" i="12" s="1"/>
  <c r="A25" i="12"/>
  <c r="A24" i="12"/>
  <c r="A45" i="5"/>
  <c r="CI45" i="5" l="1"/>
  <c r="CC45" i="5"/>
  <c r="BZ45" i="5"/>
  <c r="BT45" i="5"/>
  <c r="BN45" i="5"/>
  <c r="BK45" i="5"/>
  <c r="BE45" i="5"/>
  <c r="AY45" i="5"/>
  <c r="AS45" i="5"/>
  <c r="AM45" i="5"/>
  <c r="AG45" i="5"/>
  <c r="CL45" i="5"/>
  <c r="CF45" i="5"/>
  <c r="BW45" i="5"/>
  <c r="BQ45" i="5"/>
  <c r="BH45" i="5"/>
  <c r="BB45" i="5"/>
  <c r="AV45" i="5"/>
  <c r="AP45" i="5"/>
  <c r="AJ45" i="5"/>
  <c r="AD45" i="5"/>
  <c r="U45" i="5"/>
  <c r="O45" i="5"/>
  <c r="I45" i="5"/>
  <c r="F45" i="5"/>
  <c r="AA45" i="5"/>
  <c r="X45" i="5"/>
  <c r="R45" i="5"/>
  <c r="L45" i="5"/>
  <c r="C45" i="5"/>
  <c r="CH24" i="12"/>
  <c r="CI24" i="12" s="1"/>
  <c r="CB24" i="12"/>
  <c r="CC24" i="12" s="1"/>
  <c r="BV24" i="12"/>
  <c r="BW24" i="12" s="1"/>
  <c r="CK24" i="12"/>
  <c r="CL24" i="12" s="1"/>
  <c r="CE24" i="12"/>
  <c r="CF24" i="12" s="1"/>
  <c r="BY24" i="12"/>
  <c r="BZ24" i="12" s="1"/>
  <c r="BP24" i="12"/>
  <c r="BQ24" i="12" s="1"/>
  <c r="BJ24" i="12"/>
  <c r="BK24" i="12" s="1"/>
  <c r="BD24" i="12"/>
  <c r="BE24" i="12" s="1"/>
  <c r="AX24" i="12"/>
  <c r="AY24" i="12" s="1"/>
  <c r="BS24" i="12"/>
  <c r="BT24" i="12" s="1"/>
  <c r="BM24" i="12"/>
  <c r="BN24" i="12" s="1"/>
  <c r="BG24" i="12"/>
  <c r="BH24" i="12" s="1"/>
  <c r="BA24" i="12"/>
  <c r="BB24" i="12" s="1"/>
  <c r="AU24" i="12"/>
  <c r="AV24" i="12" s="1"/>
  <c r="AO24" i="12"/>
  <c r="AP24" i="12" s="1"/>
  <c r="AI24" i="12"/>
  <c r="AJ24" i="12" s="1"/>
  <c r="AC24" i="12"/>
  <c r="AD24" i="12" s="1"/>
  <c r="W24" i="12"/>
  <c r="X24" i="12" s="1"/>
  <c r="Q24" i="12"/>
  <c r="R24" i="12" s="1"/>
  <c r="K24" i="12"/>
  <c r="L24" i="12" s="1"/>
  <c r="E24" i="12"/>
  <c r="F24" i="12" s="1"/>
  <c r="AR24" i="12"/>
  <c r="AS24" i="12" s="1"/>
  <c r="AL24" i="12"/>
  <c r="AM24" i="12" s="1"/>
  <c r="AF24" i="12"/>
  <c r="AG24" i="12" s="1"/>
  <c r="Z24" i="12"/>
  <c r="AA24" i="12" s="1"/>
  <c r="T24" i="12"/>
  <c r="U24" i="12" s="1"/>
  <c r="N24" i="12"/>
  <c r="O24" i="12" s="1"/>
  <c r="H24" i="12"/>
  <c r="I24" i="12" s="1"/>
  <c r="E25" i="12"/>
  <c r="F25" i="12" s="1"/>
  <c r="Q25" i="12"/>
  <c r="R25" i="12" s="1"/>
  <c r="AF25" i="12"/>
  <c r="AG25" i="12" s="1"/>
  <c r="AR25" i="12"/>
  <c r="AS25" i="12" s="1"/>
  <c r="BD25" i="12"/>
  <c r="BE25" i="12" s="1"/>
  <c r="BP25" i="12"/>
  <c r="BQ25" i="12" s="1"/>
  <c r="CB25" i="12"/>
  <c r="CC25" i="12" s="1"/>
  <c r="H25" i="12"/>
  <c r="I25" i="12" s="1"/>
  <c r="T25" i="12"/>
  <c r="U25" i="12" s="1"/>
  <c r="AC25" i="12"/>
  <c r="AD25" i="12" s="1"/>
  <c r="AO25" i="12"/>
  <c r="AP25" i="12" s="1"/>
  <c r="BA25" i="12"/>
  <c r="BB25" i="12" s="1"/>
  <c r="BM25" i="12"/>
  <c r="BN25" i="12" s="1"/>
  <c r="BY25" i="12"/>
  <c r="BZ25" i="12" s="1"/>
  <c r="CK25" i="12"/>
  <c r="CL25" i="12" s="1"/>
  <c r="K25" i="12"/>
  <c r="L25" i="12" s="1"/>
  <c r="Z25" i="12"/>
  <c r="AA25" i="12" s="1"/>
  <c r="AL25" i="12"/>
  <c r="AM25" i="12" s="1"/>
  <c r="AX25" i="12"/>
  <c r="AY25" i="12" s="1"/>
  <c r="BJ25" i="12"/>
  <c r="BK25" i="12" s="1"/>
  <c r="BV25" i="12"/>
  <c r="BW25" i="12" s="1"/>
  <c r="CH25" i="12"/>
  <c r="CI25" i="12" s="1"/>
  <c r="N25" i="12"/>
  <c r="O25" i="12" s="1"/>
  <c r="W25" i="12"/>
  <c r="X25" i="12" s="1"/>
  <c r="AI25" i="12"/>
  <c r="AJ25" i="12" s="1"/>
  <c r="AU25" i="12"/>
  <c r="AV25" i="12" s="1"/>
  <c r="BG25" i="12"/>
  <c r="BH25" i="12" s="1"/>
  <c r="BS25" i="12"/>
  <c r="BT25" i="12" s="1"/>
  <c r="CE25" i="12"/>
  <c r="CF25" i="12" s="1"/>
  <c r="B24" i="12"/>
  <c r="C24" i="12" s="1"/>
  <c r="B25" i="12"/>
  <c r="C25" i="12" s="1"/>
  <c r="A46" i="5"/>
  <c r="CL46" i="5" l="1"/>
  <c r="J31" i="11" s="1"/>
  <c r="CF46" i="5"/>
  <c r="BW46" i="5"/>
  <c r="BQ46" i="5"/>
  <c r="BH46" i="5"/>
  <c r="BB46" i="5"/>
  <c r="AV46" i="5"/>
  <c r="AP46" i="5"/>
  <c r="AJ46" i="5"/>
  <c r="AD46" i="5"/>
  <c r="AA46" i="5"/>
  <c r="CI46" i="5"/>
  <c r="CC46" i="5"/>
  <c r="BZ46" i="5"/>
  <c r="BT46" i="5"/>
  <c r="BN46" i="5"/>
  <c r="BK46" i="5"/>
  <c r="BE46" i="5"/>
  <c r="AY46" i="5"/>
  <c r="AS46" i="5"/>
  <c r="AM46" i="5"/>
  <c r="AG46" i="5"/>
  <c r="X46" i="5"/>
  <c r="R46" i="5"/>
  <c r="L46" i="5"/>
  <c r="U46" i="5"/>
  <c r="O46" i="5"/>
  <c r="I46" i="5"/>
  <c r="F46" i="5"/>
  <c r="C46" i="5"/>
  <c r="B28" i="12" l="1"/>
  <c r="H28" i="12"/>
</calcChain>
</file>

<file path=xl/sharedStrings.xml><?xml version="1.0" encoding="utf-8"?>
<sst xmlns="http://schemas.openxmlformats.org/spreadsheetml/2006/main" count="10225" uniqueCount="5412">
  <si>
    <t>FORT</t>
  </si>
  <si>
    <t>REF</t>
  </si>
  <si>
    <t>Surprise Round</t>
  </si>
  <si>
    <t>Character</t>
  </si>
  <si>
    <t>CL</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</si>
  <si>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</si>
  <si>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</si>
  <si>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</si>
  <si>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</si>
  <si>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</si>
  <si>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</si>
  <si>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</si>
  <si>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</si>
  <si>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</si>
  <si>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</si>
  <si>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</si>
  <si>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</si>
  <si>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</si>
  <si>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</si>
  <si>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</si>
  <si>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</si>
  <si>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</si>
  <si>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</si>
  <si>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</si>
  <si>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</si>
  <si>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Threshold</t>
  </si>
  <si>
    <t>hp</t>
  </si>
  <si>
    <t>Melee</t>
  </si>
  <si>
    <t>Ranged</t>
  </si>
  <si>
    <t>Force Powers</t>
  </si>
  <si>
    <t>Round 21</t>
  </si>
  <si>
    <t>Round 22</t>
  </si>
  <si>
    <t>Round 23</t>
  </si>
  <si>
    <t>Round 24</t>
  </si>
  <si>
    <t>Round 25</t>
  </si>
  <si>
    <t>Round 26</t>
  </si>
  <si>
    <t>Round 27</t>
  </si>
  <si>
    <t>Round 28</t>
  </si>
  <si>
    <t>Round 29</t>
  </si>
  <si>
    <t>Round 30</t>
  </si>
  <si>
    <t>ListStart</t>
  </si>
  <si>
    <t>ListEnd</t>
  </si>
  <si>
    <t>Perception</t>
  </si>
  <si>
    <t>Speed</t>
  </si>
  <si>
    <t>Force pts</t>
  </si>
  <si>
    <t>Destiny pts</t>
  </si>
  <si>
    <t>Initiative</t>
  </si>
  <si>
    <t>Languages</t>
  </si>
  <si>
    <t>(flat-footed)</t>
  </si>
  <si>
    <t>WILL</t>
  </si>
  <si>
    <t>Base Atk</t>
  </si>
  <si>
    <t>Atk Options</t>
  </si>
  <si>
    <t>Special Actions</t>
  </si>
  <si>
    <t>Abilities</t>
  </si>
  <si>
    <t>Talents</t>
  </si>
  <si>
    <t>Feats</t>
  </si>
  <si>
    <t>Skills</t>
  </si>
  <si>
    <t>Possessions</t>
  </si>
  <si>
    <t>Force pts used</t>
  </si>
  <si>
    <t>Temporary hp</t>
  </si>
  <si>
    <t>damage</t>
  </si>
  <si>
    <t>Attack Bonus</t>
  </si>
  <si>
    <t>Damage Bonus</t>
  </si>
  <si>
    <t>Die Bonus</t>
  </si>
  <si>
    <t>Special Qualities</t>
  </si>
  <si>
    <t>Skill Bonus</t>
  </si>
  <si>
    <t>Pack Hunter, Sneaky, Spatial Awareness</t>
  </si>
  <si>
    <t>lightsaber, Jedi robes</t>
  </si>
  <si>
    <t>StatBlocksEnd</t>
  </si>
  <si>
    <t>StatBlocksStart</t>
  </si>
  <si>
    <t>Helpless</t>
  </si>
  <si>
    <t>Killed</t>
  </si>
  <si>
    <t>Talent Defenses</t>
  </si>
  <si>
    <t>Roll</t>
  </si>
  <si>
    <t>Sum</t>
  </si>
  <si>
    <t xml:space="preserve"> </t>
  </si>
  <si>
    <t>-</t>
  </si>
  <si>
    <t>XP</t>
  </si>
  <si>
    <t># in party</t>
  </si>
  <si>
    <t>Force Secrets</t>
  </si>
  <si>
    <t>Force Techniques</t>
  </si>
  <si>
    <t>none</t>
  </si>
  <si>
    <t>Melee by weapon +3</t>
  </si>
  <si>
    <t>Quick Draw</t>
  </si>
  <si>
    <t/>
  </si>
  <si>
    <t>Deceptive, Low-Light Vision</t>
  </si>
  <si>
    <t>Basic, Mando'a</t>
  </si>
  <si>
    <t>Base Atk +7; Grp +11</t>
  </si>
  <si>
    <t xml:space="preserve">Bonus Trained Skill, Bonus Feat </t>
  </si>
  <si>
    <t>Base Atk +5; Grp +7</t>
  </si>
  <si>
    <t>Breathe Underwater, Expert Swimmer, Able Healer</t>
  </si>
  <si>
    <t>lightsaber, Sith lord's robes</t>
  </si>
  <si>
    <t>Shyriiwook, Basic (understand only)</t>
  </si>
  <si>
    <t>Controlled Rage</t>
  </si>
  <si>
    <t>Rage, Expert Climber, Intimidating</t>
  </si>
  <si>
    <t>Basic, Catharese</t>
  </si>
  <si>
    <t>Base Atk +8; Grp +12</t>
  </si>
  <si>
    <t>Reactive Claw, Cathar Instincts, Climb is a class skill, Stealth is a class skill</t>
  </si>
  <si>
    <t>Block</t>
  </si>
  <si>
    <t>Basic, Zabrak, Sith</t>
  </si>
  <si>
    <t>Accelerated Strike, Dual Weapon Mastery I, Dual Weapon Mastery II</t>
  </si>
  <si>
    <t>Dark Rage, Force Lightning</t>
  </si>
  <si>
    <t>Str 19, Dex 16, Con 10, Int 9, Wis 12, Cha 12</t>
  </si>
  <si>
    <t>Heightened Awareness, Superior Defenses</t>
  </si>
  <si>
    <t>Mobile Combatant, Block, Power of the Dark Side, Swift Power, Affliction</t>
  </si>
  <si>
    <t>Accelerated Strike, Dual Weapon Mastery I, Dual Weapon Mastery II, Force Sensitivity, Force Training, Skill Focus (Use the Force), Weapon Focus (lightsabers), Weapon Proficiency (lightsabers), Weapon Proficiency (simple)</t>
  </si>
  <si>
    <t>Initiative +12, Jump +13, Use the Force +15</t>
  </si>
  <si>
    <t>single strike lightsaber, dual strike lightsaber</t>
  </si>
  <si>
    <t>HP left</t>
  </si>
  <si>
    <t>TrackerStart</t>
  </si>
  <si>
    <t>Picture</t>
  </si>
  <si>
    <t>BD-1 Blaster Droid - CL1</t>
  </si>
  <si>
    <t>Basic, Binary</t>
  </si>
  <si>
    <t>unarmed +3 (1d3+1)</t>
  </si>
  <si>
    <t>blaster carbine +1 (3d8)</t>
  </si>
  <si>
    <t>Base Atk +2; Grp +3</t>
  </si>
  <si>
    <t>Str 13, Dex 9, Con -, Int 9, Wis 10, Cha 10</t>
  </si>
  <si>
    <t>Perception +6</t>
  </si>
  <si>
    <t>Blaster carbine</t>
  </si>
  <si>
    <t>droid traits</t>
  </si>
  <si>
    <t>Medium Droid (4th degree) nonheroic 3</t>
  </si>
  <si>
    <t>MD-1 Melee Droid - CL1</t>
  </si>
  <si>
    <t>Force pike +3 (2d8+1)</t>
  </si>
  <si>
    <t>Blaster pistol +1 (3d6)</t>
  </si>
  <si>
    <t>Str 13 Dex 9 Con 0 Int 9 Wis 10 Cha 10</t>
  </si>
  <si>
    <t>Blaster pistol, force pike</t>
  </si>
  <si>
    <t xml:space="preserve">SYSTEMS - walking locomotion, remote processor, 2 hand appendages, internal comlink, vocabulator, plasteel shell (+2 armor)  </t>
  </si>
  <si>
    <t xml:space="preserve">SYSTEMS - walking locomotion, remote processor, 2 hand appendages, internal comlink, vocabulator    </t>
  </si>
  <si>
    <t>Sith Trooper - CL1</t>
  </si>
  <si>
    <t>Basic</t>
  </si>
  <si>
    <t>Base Atk +3; Grp +4</t>
  </si>
  <si>
    <t>Str 12, Dex 13, Con 12, Int 10, Wis 9, Cha 8</t>
  </si>
  <si>
    <t>Trandoshan slaver thug - CL3</t>
  </si>
  <si>
    <t>Trandoshan Nonheroic 4 / Soldier 1 / Scoundrel 1</t>
  </si>
  <si>
    <t>Basic, Dosh</t>
  </si>
  <si>
    <t>vibroblade +7 (2d6+4)
vibroblade +7 (2d6+7) with both hands</t>
  </si>
  <si>
    <t>blaster Rifle +5 (3d8+1) 
blaster Rifle +6 (3d8+2) with Point Blank Shot</t>
  </si>
  <si>
    <t>Base Atk +x; Grp +x</t>
  </si>
  <si>
    <t>Base Atk +4; Grp +7</t>
  </si>
  <si>
    <t>Fortune's Favor, Point Blank Shot</t>
  </si>
  <si>
    <t>Str 16, Dex 13, Con 14, Int 10, Wis 10, Cha 10</t>
  </si>
  <si>
    <t>Darkvision, Limb regeneration, Reflex bonus, Bonus Feat</t>
  </si>
  <si>
    <t>Armored Defense, Fortune's Favor</t>
  </si>
  <si>
    <t>Toughness, Weapon Proficiency (simple weapons), Weapon Proficiency (rifles), Weapon Proficiency (pistols), Weapon Proficiency (advanced melee), Improved Defenses, Pin, Armor Proficiency (light), Point Blank Shot</t>
  </si>
  <si>
    <t>Endurance +10</t>
  </si>
  <si>
    <t>vibroblade, blaster rifle, comlink</t>
  </si>
  <si>
    <t>Granzz'osk(slaver leader) - CL6</t>
  </si>
  <si>
    <t>Medium  Nonheroic 4 / Soldier 2 / Scoundrel 3</t>
  </si>
  <si>
    <t>vibroblade +11 (2d6+8) with both hands
vibroblade +6 / +6 (2d6+8) with Double Attack</t>
  </si>
  <si>
    <t>blaster rifle +8 (3d8+2) 
blaster rifle +9 (3d8+3) with Point Blank Shot
blaster rifle +3 (3d8+2) with Autofire
blaster rifle +4 (3d8+3) with Autofire and Point Blank Shot</t>
  </si>
  <si>
    <t>Base Atk +7; Grp +10</t>
  </si>
  <si>
    <t>Double Attack, Point Blank Shot, Autofire</t>
  </si>
  <si>
    <t>Sneak Attack (2d6),</t>
  </si>
  <si>
    <t>Str 16, Dex 13, Con 12, Int 12, Wis 10, Cha 10</t>
  </si>
  <si>
    <t>Armored Defense, Sneak attack x2</t>
  </si>
  <si>
    <t xml:space="preserve"> Toughness, Weapon Proficiency (simple weapons), Weapon Proficiency (rifles), Weapon Proficiency (pistols), Weapon Proficiency (advanced melee), Improved Damage Threshold, Improved Defenses, Armor Proficiency (medium), Armor Proficiency (light), Weapon Focus (advanced melee), Point Blank Shot, Double Attack (advanced melee)</t>
  </si>
  <si>
    <t>Gather Info +9, Perception +9</t>
  </si>
  <si>
    <t>vibroblade, blaster rifle, comlink, frag grenade x2</t>
  </si>
  <si>
    <t>Sith Elite Trooper - CL6</t>
  </si>
  <si>
    <t>Sith Heavy Trooper - CL3</t>
  </si>
  <si>
    <t>Darth 3</t>
  </si>
  <si>
    <t>Darth 4</t>
  </si>
  <si>
    <t>Darth 5</t>
  </si>
  <si>
    <t>Darth 6</t>
  </si>
  <si>
    <t>Darth Sion</t>
  </si>
  <si>
    <t>Darth Gaea</t>
  </si>
  <si>
    <t>Sith Bladeborn - CL10</t>
  </si>
  <si>
    <t>Sith Shadow Hand - CL12</t>
  </si>
  <si>
    <t>Sith Assassin - CL6</t>
  </si>
  <si>
    <t>Darth Chimera - CL9</t>
  </si>
  <si>
    <t>Darth Blanc - CL11</t>
  </si>
  <si>
    <t>Sith Assault Droid - CL6</t>
  </si>
  <si>
    <t>Dark Side score</t>
  </si>
  <si>
    <t>Basic, Sullustese</t>
  </si>
  <si>
    <t>Basic, Zabrak</t>
  </si>
  <si>
    <t>Basic, Binary, Zabrak</t>
  </si>
  <si>
    <t>Shyriiwook, Basic (understand only), Ryl, Zabrak</t>
  </si>
  <si>
    <t>Basic, Kel Dor, Ryl</t>
  </si>
  <si>
    <t>Base Atk +9; Grp +11</t>
  </si>
  <si>
    <t>Point Blank Shot, Precise Shot, Rapid Shot</t>
  </si>
  <si>
    <t>Autofire Sweep</t>
  </si>
  <si>
    <t>Advantageous Attack</t>
  </si>
  <si>
    <t>Cortosis Gauntlet Block</t>
  </si>
  <si>
    <t>Battle Strike, Surge</t>
  </si>
  <si>
    <t>Convection (2), Farseeing (3), Mind Shard, Negate Energy, Prescience (2), Surge</t>
  </si>
  <si>
    <t>Str 14, Dex 18, Con 12, Int 12, Wis 13, Cha 12</t>
  </si>
  <si>
    <t>Str 12, Dex 16, Con 14, Int 14, Wis 10, Cha 10</t>
  </si>
  <si>
    <t>Str 14, Dex 14, Con 10, Int 12, Wis 18, Cha 16</t>
  </si>
  <si>
    <t>Droid Traits, Czerka Corporation Droid</t>
  </si>
  <si>
    <t>Keen Force Sense, Low-Light Vision, Special Equipment</t>
  </si>
  <si>
    <t>Renew Vision, Elusive Target, Cortosis Gauntlet Block, Precognitive Meditation, Prepared for Danger</t>
  </si>
  <si>
    <t>Armor Proficiency (light), Armor Proficiency (medium), Autofire Sweep, Martial Arts I, Point Blank Shot, Precise Shot, Rapid Shot, Weapon Focus (rifles), Weapon Proficiency (pistols), Weapon Proficiency (rifles), Weapon Proficiency (simple)</t>
  </si>
  <si>
    <t>Acrobatics +13, Initiative +13, Mechanics +10, Use Computer +10, Use the Force +8</t>
  </si>
  <si>
    <t>Climb +9, Endurance +10, Initiative +11, Mechanics +10, Pilot +11, Stealth +11, Use Computer +10</t>
  </si>
  <si>
    <t>Acrobatics +11, Initiative +11, Use the Force +17</t>
  </si>
  <si>
    <t>vibrowhip, heavy blaster pistol</t>
  </si>
  <si>
    <t>bowcaster, dire sword, bandolier, datapad, medpac, 5 bowcaster quivers, electrobinoculars</t>
  </si>
  <si>
    <t>Medium Droid (4th degree) nonheroic 12</t>
  </si>
  <si>
    <t>droid immunities; SR 10</t>
  </si>
  <si>
    <t>claw +11 (1d4+2)</t>
  </si>
  <si>
    <t>Base Atk +9; Grp +13</t>
  </si>
  <si>
    <t>main-hand blaster rifle +12 (3d8)
main-hand blaster rifle +7 (3d8) with autofire
main-hand blaster rifle +10 (3d8) and off-hand blaster rifle +10 (3d8)
flamethrower +11 (3d6)</t>
  </si>
  <si>
    <t>autofire (blaster rifle), dual weapon full attack</t>
  </si>
  <si>
    <t>Perception +13</t>
  </si>
  <si>
    <t>SYSTEMS - walking locomotion, basic processor, 2 claw appendages, 3 tool mounts</t>
  </si>
  <si>
    <t>blaster rifles (2), flamethrower, duranium plating, shield generator (SR10)</t>
  </si>
  <si>
    <t>Size/Species/Class</t>
  </si>
  <si>
    <t>Point Blank Shot, Zero Range</t>
  </si>
  <si>
    <t>Toughness, Armor Proficiency (light), Weapon Proficiency (simple, pistols, advanced weapons)</t>
  </si>
  <si>
    <t>Mandalorian Neo Crusader Soldier - CL2</t>
  </si>
  <si>
    <t>Medium Human soldier 1/nonheroic 3</t>
  </si>
  <si>
    <t>Melee vibroblade +5 (2d6+2)</t>
  </si>
  <si>
    <t>Ranged blaster rifle +6 (3d8+0)
Ranged blaster rifle +3 (4d8+1) with Autofire and Zero Range
Ranged blaster rifle +2 (3d8+1) with Autofire and Point Blank Shot
Ranged blaster rifle +8 (4d8+1) with Zero Range
Ranged blaster rifle +7 (3d8+1) with Point Blank Shot</t>
  </si>
  <si>
    <t>Base Atk +3; Grp +6</t>
  </si>
  <si>
    <t>Str 15, Dex 16, Con 11, Int 12, Wis 10, Cha 10</t>
  </si>
  <si>
    <t>Comrades in Arms</t>
  </si>
  <si>
    <t>Armor Proficiency (light), Armor Proficiency (medium), Implant Training, Point Blank Shot, Weapon Proficiency (pistols), Weapon Proficiency (rifles), Weapon Proficiency (simple), Zero Range</t>
  </si>
  <si>
    <t>Climb +9, Jump +9, Knowledge (Tactics) +8, Perception +9, Treat Injury +7</t>
  </si>
  <si>
    <t>blaster rifle, vibroblade, Mandalorian battle armor (Vacuum Seals, Internal Comlink, short-range, Helmet Package, Jet Pack)</t>
  </si>
  <si>
    <t>Mandalorian Neo Crusader Scout - CL2</t>
  </si>
  <si>
    <t>Medium Human scout 1/nonheroic 5</t>
  </si>
  <si>
    <t>Ranged blaster rifle +6 (3d8+0)
Ranged blaster rifle +1 (3d8+0) with Autofire</t>
  </si>
  <si>
    <t>Strafe</t>
  </si>
  <si>
    <t>Str 14, Dex 16, Con 13, Int 11, Wis 10, Cha 10</t>
  </si>
  <si>
    <t>Watchful Step</t>
  </si>
  <si>
    <t>Armor Proficiency (light), Implant Training, Running Attack, Strafe, Weapon Proficiency (pistols), Weapon Proficiency (rifles), Weapon Proficiency (simple)</t>
  </si>
  <si>
    <t>Climb +10, Jump +10, Perception +10, Stealth +11, Survival +8, Treat Injury +8</t>
  </si>
  <si>
    <t>blaster rifle, vibroblade, Neo-Crusader light armor (Vacuum Seals, Internal Comlink, short-range, Helmet Package, Jet Pack)</t>
  </si>
  <si>
    <t>Mandalorian Neo Crusader Brawler - CL3</t>
  </si>
  <si>
    <t>Medium Human soldier 2/nonheroic 4</t>
  </si>
  <si>
    <t>Ranged blaster pistol +6 (3d6+1)</t>
  </si>
  <si>
    <t>Base Atk +5; Grp +8</t>
  </si>
  <si>
    <t>Withdrawal Strike (advanced melee)</t>
  </si>
  <si>
    <t>Str 16, Dex 12, Con 14, Int 10, Wis 10, Cha 12</t>
  </si>
  <si>
    <t>Weapon Specialization (advanced melee)</t>
  </si>
  <si>
    <t>Armor Proficiency (light), Armor Proficiency (medium), Implant Training, Weapon Proficiency (advanced melee), Weapon Proficiency (pistols), Weapon Proficiency (rifles), Weapon Proficiency (simple), Withdrawal Strike (advanced melee)</t>
  </si>
  <si>
    <t>Climb +11, Jump +11, Stealth +9, Treat Injury +8</t>
  </si>
  <si>
    <t>vibrosword, blaster pistol, Mandalorian battle armor (Superior Tech: Mobile Armor, Vacuum Seals, Internal Comlink, short-range, Helmet Package, Jet Pack)</t>
  </si>
  <si>
    <t>Melee vibrosword +8 (2d8+9)
Melee vibrosword +10 (2d8+9) with Charge</t>
  </si>
  <si>
    <t>Mandalorian Neo Crusader Rally Master - CL5</t>
  </si>
  <si>
    <t>Medium Human soldier 2/noble 3/nonheroic 2</t>
  </si>
  <si>
    <t>Melee vibrosword +8 (2d8+8)
Melee vibrosword +10 (2d8+8) with Charge</t>
  </si>
  <si>
    <t>Ranged blaster rifle, heavy +6 (3d10+2)
Ranged blaster rifle, heavy +8 (3d10+2) with Charging Fire and Mandalorian Training
Ranged blaster rifle, heavy +1 (3d10+2) with Autofire</t>
  </si>
  <si>
    <t>Charging Fire, Mandalorian Training, Power Attack</t>
  </si>
  <si>
    <t>Presence, Coordinate, Jet Pack Training</t>
  </si>
  <si>
    <t>Armor Proficiency (light), Armor Proficiency (medium), Charging Fire, Implant Training, Mandalorian Training, Power Attack, Weapon Proficiency (pistols), Weapon Proficiency (rifles), Weapon Proficiency (simple)</t>
  </si>
  <si>
    <t>Mechanics +8, Perception +10, Pilot +9, Stealth +9</t>
  </si>
  <si>
    <t>vibrosword, heavy blaster rifle, Mandalorian battle armor (Superior Tech: Mobile Armor, Vacuum Seals, Internal Comlink, short-range, Helmet Package, Jet Pack)</t>
  </si>
  <si>
    <t>Shot capacity - Main weapon</t>
  </si>
  <si>
    <t>Shots capacity - Off-hand weapon</t>
  </si>
  <si>
    <t>Talents (/encounter, /day) used</t>
  </si>
  <si>
    <t>Feats (/encounter, /day) used</t>
  </si>
  <si>
    <t>Mandalorian Neo Crusader Marshal - CL11</t>
  </si>
  <si>
    <t>Medium Human soldier 4/noble 3/nonheroic 3/officer 3</t>
  </si>
  <si>
    <t>Melee combat gloves +14 (1d6+8)
Melee bayonet +14 (1d8+9)
Melee bayonet +16 (1d8+9) with Charge
Melee knife +14 (1d4+7)</t>
  </si>
  <si>
    <t>Ranged blaster rifle +14 (3d8+5)
Ranged blaster rifle +16 (3d8+5) with Charging Fire and Mandalorian Training
Ranged blaster rifle +3 (3d8+16) with Power Blast (-11)
Ranged blaster pistol, heavy +13 (3d8+5)
Ranged blaster pistol, heavy +15 (3d8+5) with Charging Fire and Mandalorian Training
Ranged blaster pistol, heavy +2 (3d8+16) with Power Blast (-11)</t>
  </si>
  <si>
    <t>Base Atk +11; Grp +13</t>
  </si>
  <si>
    <t>Charging Fire, Mandalorian Training, Power Blast</t>
  </si>
  <si>
    <t>Vehicular Combat</t>
  </si>
  <si>
    <t>Str 15, Dex 14, Con 13, Int 12, Wis 11, Cha 15</t>
  </si>
  <si>
    <t>Presence, Inspire Confidence, Armored Defense, Battle Analysis, Jet Pack Training, Deployment Tactics</t>
  </si>
  <si>
    <t>Armor Proficiency (light), Armor Proficiency (medium), Charging Fire, Mandalorian Training, Martial Arts I, Power Blast, Skill Focus (Knowledge (Tactics)), Vehicular Combat, Weapon Focus (rifles), Weapon Focus (simple), Weapon Proficiency (advanced melee), Weapon Proficiency (pistols), Weapon Proficiency (rifles), Weapon Proficiency (simple)</t>
  </si>
  <si>
    <t>Knowledge (Tactics) +17, Mechanics +12, Perception +13, Persuasion +13, Pilot +13</t>
  </si>
  <si>
    <t>combat gloves, bayonet, knife, blaster rifle, heavy blaster pistol, Neo-Crusader light armor (Superior Tech: Mobile Armor, Vacuum Seals, Internal Comlink, short-range, Helmet Package, Jet Pack)</t>
  </si>
  <si>
    <t>Blocks attempted</t>
  </si>
  <si>
    <t>Deflects attempted</t>
  </si>
  <si>
    <t>AoO attempted</t>
  </si>
  <si>
    <t>Armor bonus/penalty</t>
  </si>
  <si>
    <t>Defenses</t>
  </si>
  <si>
    <t>Threshold bonus/penalty</t>
  </si>
  <si>
    <t>Force points</t>
  </si>
  <si>
    <t>Temporary FP</t>
  </si>
  <si>
    <t>Size / Species / Class</t>
  </si>
  <si>
    <t>Medium Human nonheroic 4</t>
  </si>
  <si>
    <t>Melee sith sword -1 (1d8+2)
Melee sith sword +1 (1d8+2) with Charge</t>
  </si>
  <si>
    <t>Ranged blaster rifle +5 (3d8+0)
Ranged blaster rifle +0 (3d8+0) with Autofire</t>
  </si>
  <si>
    <t>Armor Proficiency (light), Weapon Focus (rifles), Weapon Proficiency (rifles)</t>
  </si>
  <si>
    <t>Endurance +8, Perception +8</t>
  </si>
  <si>
    <t>blaster rifle, Sith sword, Sith trooper armor (Internal Comlink, short-range, Helmet Package)</t>
  </si>
  <si>
    <t>Medium Human nonheroic 5/soldier 2</t>
  </si>
  <si>
    <t>Melee sith sword +1 (1d8+3)
Melee sith sword +3 (1d8+3) with Charge</t>
  </si>
  <si>
    <t>Ranged blaster rifle, heavy +8 (3d10+3)
Ranged blaster rifle, heavy +3 (3d10+3) with Autofire
Ranged blaster rifle, heavy +4 (3d10+4) with Autofire and Point Blank Shot</t>
  </si>
  <si>
    <t>Follow Through, Point Blank Shot</t>
  </si>
  <si>
    <t>Str 12, Dex 14, Con 13, Int 10, Wis 9, Cha 8</t>
  </si>
  <si>
    <t>Weapon Specialization (rifles)</t>
  </si>
  <si>
    <t>Armor Proficiency (light), Armor Proficiency (medium), Follow Through, Point Blank Shot, Weapon Focus (rifles), Weapon Proficiency (rifles)</t>
  </si>
  <si>
    <t>Endurance +9, Perception +7</t>
  </si>
  <si>
    <t>heavy blaster rifle, Sith sword, Sith battle suit</t>
  </si>
  <si>
    <t>Medium Human nonheroic 5/soldier 4/elite trooper 1</t>
  </si>
  <si>
    <t>Melee vibrosword +9 (2d8+4)
Melee vibrosword +11 (2d8+4) with Charge</t>
  </si>
  <si>
    <t>Ranged blaster rifle, heavy +11 (3d10+4)
Ranged blaster rifle, heavy +9 (3d10+4) with Autofire and Controlled Burst
Ranged blaster rifle, heavy +9 (5d10+4) with Burst Fire and Controlled Burst</t>
  </si>
  <si>
    <t>Base Atk +8; Grp +10</t>
  </si>
  <si>
    <t>Follow Through, Rapid Shot</t>
  </si>
  <si>
    <t>Str 12, Dex 15, Con 14, Int 10, Wis 9, Cha 8</t>
  </si>
  <si>
    <t>Comrades in Arms, Weapon Specialization (rifles)</t>
  </si>
  <si>
    <t>Armor Proficiency (light), Armor Proficiency (medium), Follow Through, Martial Arts I, Rapid Shot, Weapon Focus (rifles), Weapon Proficiency (advanced melee), Weapon Proficiency (rifles)</t>
  </si>
  <si>
    <t>Endurance +12, Perception +9</t>
  </si>
  <si>
    <t>heavy blaster rifle, vibrosword, Sith battle suit</t>
  </si>
  <si>
    <t>Medium Human nonheroic 2/noble 3/soldier 4/officer 3</t>
  </si>
  <si>
    <t>Basic, Sith</t>
  </si>
  <si>
    <t>Melee sith sword +11 (1d8+7)
Melee sith sword +13 (1d8+7) with Charge</t>
  </si>
  <si>
    <t>Ranged blaster pistol, heavy +14 (3d8+5)
Ranged blaster pistol, heavy +15 (3d8+6) with Point Blank Shot
Ranged blaster pistol, heavy +15 (4d8+6) with Deadeye and Point Blank Shot
Ranged blaster pistol, heavy +16 (4d8+6) with Careful Shot, Dead Eye and Point Blank Shot
Ranged blaster pistol, heavy +15 (4d8+5) with Careful Shot and Deadeye</t>
  </si>
  <si>
    <t>Base Atk +10; Grp +13</t>
  </si>
  <si>
    <t>Careful Shot, Deadeye, Point Blank Shot, Power Blast, Precise Shot</t>
  </si>
  <si>
    <t>Indomitable</t>
  </si>
  <si>
    <t>Str 12, Dex 16, Con 12, Int 13, Wis 9, Cha 8</t>
  </si>
  <si>
    <t>Dirty Tactics, Misplaced Loyalty, Indomitable, Comrades in Arms, Group Perception, Assault Tactics</t>
  </si>
  <si>
    <t>Armor Proficiency (light), Bad Feeling, Careful Shot, Deadeye, Point Blank Shot, Power Blast, Precise Shot, Weapon Finesse, Weapon Focus (pistols), Weapon Proficiency (pistols), Weapon Proficiency (simple)</t>
  </si>
  <si>
    <t>Knowledge (Tactics) +12, Perception +10, Persuasion +10</t>
  </si>
  <si>
    <t>heavy blaster pistol, Sith sword</t>
  </si>
  <si>
    <t>Sith Officer - CL10</t>
  </si>
  <si>
    <t>Deak Nolar - CL3</t>
  </si>
  <si>
    <t>Medium Weequay nonheroic 3/Jedi 2</t>
  </si>
  <si>
    <t>Sriluurian</t>
  </si>
  <si>
    <t>Melee long-handle lightsaber (d10) +7 (2d10+5)</t>
  </si>
  <si>
    <t>Ranged by weapon +5</t>
  </si>
  <si>
    <t>Base Atk +4; Grp +6</t>
  </si>
  <si>
    <t>Str 14, Dex 13, Con 14, Int 8, Wis 10, Cha 12</t>
  </si>
  <si>
    <t>Pheromonal Communication, Natural Armor</t>
  </si>
  <si>
    <t>Weapon Specialization (lightsabers)</t>
  </si>
  <si>
    <t>Force Sensitivity, Force Training, Weapon Focus (lightsabers), Weapon Proficiency (lightsabers)</t>
  </si>
  <si>
    <t>Use the Force +8</t>
  </si>
  <si>
    <t>long-handle lightsaber, Sith robes</t>
  </si>
  <si>
    <t>Sith Acolyte - CL4</t>
  </si>
  <si>
    <t>Medium Human nonheroic 3/Jedi 3</t>
  </si>
  <si>
    <t>Rapid Strike</t>
  </si>
  <si>
    <t>Base Atk +6; Grp +9</t>
  </si>
  <si>
    <t>Double Attack (lightsabers)</t>
  </si>
  <si>
    <t>Block, Weapon Specialization (lightsabers), Armored Defense</t>
  </si>
  <si>
    <t>Sith Mage - CL8</t>
  </si>
  <si>
    <t>Medium Human nonheroic 3/Jedi 5/Sith Apprentice 2</t>
  </si>
  <si>
    <t>Ranged by weapon +11</t>
  </si>
  <si>
    <t>Medium Human nonheroic 3/Jedi 5/melee duelist 4</t>
  </si>
  <si>
    <t>Ranged by weapon +15</t>
  </si>
  <si>
    <t>Base Atk +11; Grp +15</t>
  </si>
  <si>
    <t>Block, Riposte</t>
  </si>
  <si>
    <t>Darth Gore (Kata Ghorr) - CL8</t>
  </si>
  <si>
    <t>Medium Zabrak Jedi 7/Sith Apprentice 1</t>
  </si>
  <si>
    <t>Melee single strike lightsaber +13 (2d8+12)
Melee single strike lightsaber +15 (2d8+12) with Charge
Melee dual strike lightsaber +11 (2d8+8)</t>
  </si>
  <si>
    <t>Ranged by weapon +8</t>
  </si>
  <si>
    <t>Force Power List</t>
  </si>
  <si>
    <t>Mind Shard</t>
  </si>
  <si>
    <t>Obscure</t>
  </si>
  <si>
    <t xml:space="preserve">  </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</si>
  <si>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</si>
  <si>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</si>
  <si>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</si>
  <si>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</si>
  <si>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</si>
  <si>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</si>
  <si>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</si>
  <si>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</si>
  <si>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</si>
  <si>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</si>
  <si>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</si>
  <si>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</si>
  <si>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</si>
  <si>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</si>
  <si>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</si>
  <si>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</si>
  <si>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</si>
  <si>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</si>
  <si>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</si>
  <si>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</si>
  <si>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</si>
  <si>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</si>
  <si>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</si>
  <si>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</si>
  <si>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</si>
  <si>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</si>
  <si>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</si>
  <si>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</si>
  <si>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</si>
  <si>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</si>
  <si>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</si>
  <si>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</si>
  <si>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</si>
  <si>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</si>
  <si>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</si>
  <si>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</si>
  <si>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</si>
  <si>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</si>
  <si>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</si>
  <si>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</si>
  <si>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</si>
  <si>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</si>
  <si>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</si>
  <si>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</si>
  <si>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</si>
  <si>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</si>
  <si>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</si>
  <si>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</si>
  <si>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</si>
  <si>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</si>
  <si>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</si>
  <si>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</si>
  <si>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</si>
  <si>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</si>
  <si>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</si>
  <si>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</si>
  <si>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</si>
  <si>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</si>
  <si>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</si>
  <si>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</si>
  <si>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</si>
  <si>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</si>
  <si>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</si>
  <si>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</si>
  <si>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</si>
  <si>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</si>
  <si>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</si>
  <si>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</si>
  <si>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</si>
  <si>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</si>
  <si>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</si>
  <si>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</si>
  <si>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</si>
  <si>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</si>
  <si>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</si>
  <si>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</si>
  <si>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</si>
  <si>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</si>
  <si>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</si>
  <si>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</si>
  <si>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</si>
  <si>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</si>
  <si>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</si>
  <si>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</si>
  <si>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</si>
  <si>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</si>
  <si>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</si>
  <si>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</si>
  <si>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</si>
  <si>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</si>
  <si>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</si>
  <si>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</si>
  <si>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</si>
  <si>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</si>
  <si>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</si>
  <si>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</si>
  <si>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</si>
  <si>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</si>
  <si>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</si>
  <si>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</si>
  <si>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</si>
  <si>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</si>
  <si>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</si>
  <si>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</si>
  <si>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</si>
  <si>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</si>
  <si>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</si>
  <si>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</si>
  <si>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</si>
  <si>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</si>
  <si>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</si>
  <si>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</si>
  <si>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</si>
  <si>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</si>
  <si>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</si>
  <si>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</si>
  <si>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</si>
  <si>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</si>
  <si>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</si>
  <si>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</si>
  <si>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</si>
  <si>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</si>
  <si>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</si>
  <si>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</si>
  <si>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</si>
  <si>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</si>
  <si>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</si>
  <si>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</si>
  <si>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</si>
  <si>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</si>
  <si>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</si>
  <si>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</si>
  <si>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</si>
  <si>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</si>
  <si>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</si>
  <si>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</si>
  <si>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</si>
  <si>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</si>
  <si>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</si>
  <si>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</si>
  <si>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</si>
  <si>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</si>
  <si>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</si>
  <si>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</si>
  <si>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</si>
  <si>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</si>
  <si>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</si>
  <si>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</si>
  <si>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</si>
  <si>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</si>
  <si>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</si>
  <si>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</si>
  <si>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</si>
  <si>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</si>
  <si>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</si>
  <si>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</si>
  <si>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</si>
  <si>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</si>
  <si>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</si>
  <si>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</si>
  <si>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</si>
  <si>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</si>
  <si>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</si>
  <si>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</si>
  <si>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</si>
  <si>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</si>
  <si>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</si>
  <si>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</si>
  <si>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</si>
  <si>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</si>
  <si>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</si>
  <si>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</si>
  <si>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</si>
  <si>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</si>
  <si>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</si>
  <si>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</si>
  <si>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</si>
  <si>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</si>
  <si>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</si>
  <si>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</si>
  <si>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</si>
  <si>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</si>
  <si>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</si>
  <si>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</si>
  <si>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</si>
  <si>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</si>
  <si>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</si>
  <si>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</si>
  <si>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</si>
  <si>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</si>
  <si>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</si>
  <si>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</si>
  <si>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</si>
  <si>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</si>
  <si>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</si>
  <si>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</si>
  <si>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</si>
  <si>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</si>
  <si>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</si>
  <si>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</si>
  <si>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</si>
  <si>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</si>
  <si>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</si>
  <si>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</si>
  <si>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</si>
  <si>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</si>
  <si>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</si>
  <si>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</si>
  <si>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</si>
  <si>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</si>
  <si>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</si>
  <si>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r>
      <rPr>
        <u/>
        <sz val="9"/>
        <rFont val="Arial"/>
        <family val="2"/>
      </rPr>
      <t>Second Wind</t>
    </r>
    <r>
      <rPr>
        <sz val="9"/>
        <rFont val="Arial"/>
        <family val="2"/>
      </rPr>
      <t xml:space="preserve">
1/day - swift action to recover greater of 1/4 max hp or CON score</t>
    </r>
  </si>
  <si>
    <r>
      <rPr>
        <u/>
        <sz val="9"/>
        <rFont val="Arial"/>
        <family val="2"/>
      </rPr>
      <t>Recover</t>
    </r>
    <r>
      <rPr>
        <sz val="9"/>
        <rFont val="Arial"/>
        <family val="2"/>
      </rPr>
      <t xml:space="preserve">
(3 consecutive swift actions to move +1 on condition track)</t>
    </r>
  </si>
  <si>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</si>
  <si>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</si>
  <si>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</si>
  <si>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</si>
  <si>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</si>
  <si>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</si>
  <si>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</si>
  <si>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</si>
  <si>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</si>
  <si>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</si>
  <si>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</si>
  <si>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</si>
  <si>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</si>
  <si>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</si>
  <si>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</si>
  <si>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</si>
  <si>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</si>
  <si>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</si>
  <si>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</si>
  <si>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</si>
  <si>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</si>
  <si>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</si>
  <si>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</si>
  <si>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</si>
  <si>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</si>
  <si>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</si>
  <si>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</si>
  <si>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</si>
  <si>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</si>
  <si>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</si>
  <si>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</si>
  <si>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</si>
  <si>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</si>
  <si>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</si>
  <si>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</si>
  <si>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</si>
  <si>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</si>
  <si>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</si>
  <si>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</si>
  <si>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</si>
  <si>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</si>
  <si>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</si>
  <si>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</si>
  <si>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</si>
  <si>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</si>
  <si>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</si>
  <si>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</si>
  <si>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</si>
  <si>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</si>
  <si>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</si>
  <si>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</si>
  <si>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</si>
  <si>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</si>
  <si>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</si>
  <si>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</si>
  <si>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</si>
  <si>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</si>
  <si>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</si>
  <si>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</si>
  <si>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</si>
  <si>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</si>
  <si>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</si>
  <si>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</si>
  <si>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</si>
  <si>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</si>
  <si>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</si>
  <si>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</si>
  <si>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</si>
  <si>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</si>
  <si>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</si>
  <si>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</si>
  <si>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</si>
  <si>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</si>
  <si>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</si>
  <si>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</si>
  <si>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</si>
  <si>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</si>
  <si>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</si>
  <si>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</si>
  <si>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</si>
  <si>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</si>
  <si>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</si>
  <si>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</si>
  <si>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</si>
  <si>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</si>
  <si>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</si>
  <si>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</si>
  <si>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</si>
  <si>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</si>
  <si>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</si>
  <si>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</si>
  <si>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</si>
  <si>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</si>
  <si>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</si>
  <si>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</si>
  <si>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</si>
  <si>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</si>
  <si>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</si>
  <si>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</si>
  <si>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</si>
  <si>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</si>
  <si>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</si>
  <si>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</si>
  <si>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</si>
  <si>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</si>
  <si>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</si>
  <si>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</si>
  <si>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</si>
  <si>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</si>
  <si>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</si>
  <si>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</si>
  <si>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</si>
  <si>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</si>
  <si>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</si>
  <si>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</si>
  <si>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</si>
  <si>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</si>
  <si>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</si>
  <si>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</si>
  <si>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</si>
  <si>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</si>
  <si>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</si>
  <si>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</si>
  <si>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</si>
  <si>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</si>
  <si>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</si>
  <si>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</si>
  <si>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</si>
  <si>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</si>
  <si>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</si>
  <si>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</si>
  <si>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</si>
  <si>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</si>
  <si>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</si>
  <si>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</si>
  <si>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</si>
  <si>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</si>
  <si>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</si>
  <si>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</si>
  <si>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</si>
  <si>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</si>
  <si>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</si>
  <si>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</si>
  <si>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</si>
  <si>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</si>
  <si>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</si>
  <si>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</si>
  <si>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</si>
  <si>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</si>
  <si>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</si>
  <si>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</si>
  <si>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</si>
  <si>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</si>
  <si>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</si>
  <si>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</si>
  <si>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</si>
  <si>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</si>
  <si>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</si>
  <si>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</si>
  <si>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</si>
  <si>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</si>
  <si>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</si>
  <si>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</si>
  <si>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</si>
  <si>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</si>
  <si>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</si>
  <si>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</si>
  <si>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</si>
  <si>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</si>
  <si>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</si>
  <si>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</si>
  <si>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</si>
  <si>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</si>
  <si>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</si>
  <si>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</si>
  <si>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</si>
  <si>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</si>
  <si>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</si>
  <si>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</si>
  <si>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</si>
  <si>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</si>
  <si>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</si>
  <si>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</si>
  <si>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</si>
  <si>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</si>
  <si>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</si>
  <si>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</si>
  <si>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</si>
  <si>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</si>
  <si>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</si>
  <si>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</si>
  <si>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</si>
  <si>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</si>
  <si>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</si>
  <si>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</si>
  <si>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</si>
  <si>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</si>
  <si>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</si>
  <si>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</si>
  <si>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</si>
  <si>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</si>
  <si>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</si>
  <si>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</si>
  <si>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</si>
  <si>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</si>
  <si>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</si>
  <si>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</si>
  <si>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</si>
  <si>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</si>
  <si>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</si>
  <si>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</si>
  <si>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</si>
  <si>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</si>
  <si>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</si>
  <si>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</si>
  <si>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</si>
  <si>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</si>
  <si>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</si>
  <si>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</si>
  <si>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</si>
  <si>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</si>
  <si>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</si>
  <si>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</si>
  <si>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</si>
  <si>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</si>
  <si>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</si>
  <si>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</si>
  <si>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</si>
  <si>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</si>
  <si>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</si>
  <si>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</si>
  <si>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</si>
  <si>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</si>
  <si>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</si>
  <si>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</si>
  <si>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</si>
  <si>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</si>
  <si>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</si>
  <si>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</si>
  <si>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</si>
  <si>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</si>
  <si>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</si>
  <si>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</si>
  <si>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</si>
  <si>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</si>
  <si>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</si>
  <si>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</si>
  <si>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</si>
  <si>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</si>
  <si>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</si>
  <si>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</si>
  <si>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</si>
  <si>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</si>
  <si>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</si>
  <si>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</si>
  <si>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</si>
  <si>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</si>
  <si>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</si>
  <si>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</si>
  <si>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</si>
  <si>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</si>
  <si>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</si>
  <si>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</si>
  <si>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</si>
  <si>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</si>
  <si>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</si>
  <si>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</si>
  <si>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</si>
  <si>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</si>
  <si>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</si>
  <si>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</si>
  <si>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</si>
  <si>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</si>
  <si>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</si>
  <si>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</si>
  <si>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</si>
  <si>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</si>
  <si>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</si>
  <si>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</si>
  <si>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</si>
  <si>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</si>
  <si>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</si>
  <si>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</si>
  <si>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</si>
  <si>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</si>
  <si>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</si>
  <si>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</si>
  <si>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</si>
  <si>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</si>
  <si>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</si>
  <si>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</si>
  <si>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</si>
  <si>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</si>
  <si>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</si>
  <si>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</si>
  <si>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</si>
  <si>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</si>
  <si>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</si>
  <si>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</si>
  <si>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</si>
  <si>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</si>
  <si>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</si>
  <si>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</si>
  <si>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</si>
  <si>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</si>
  <si>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</si>
  <si>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</si>
  <si>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</si>
  <si>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</si>
  <si>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</si>
  <si>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</si>
  <si>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</si>
  <si>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</si>
  <si>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</si>
  <si>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</si>
  <si>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</si>
  <si>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</si>
  <si>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</si>
  <si>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</si>
  <si>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</si>
  <si>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</si>
  <si>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</si>
  <si>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</si>
  <si>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</si>
  <si>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</si>
  <si>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</si>
  <si>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</si>
  <si>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</si>
  <si>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</si>
  <si>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</si>
  <si>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</si>
  <si>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</si>
  <si>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</si>
  <si>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</si>
  <si>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</si>
  <si>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</si>
  <si>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</si>
  <si>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</si>
  <si>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</si>
  <si>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</si>
  <si>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</si>
  <si>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</si>
  <si>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</si>
  <si>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</si>
  <si>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</si>
  <si>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</si>
  <si>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</si>
  <si>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</si>
  <si>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</si>
  <si>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</si>
  <si>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</si>
  <si>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</si>
  <si>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</si>
  <si>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</si>
  <si>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</si>
  <si>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</si>
  <si>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</si>
  <si>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</si>
  <si>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</si>
  <si>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</si>
  <si>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</si>
  <si>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</si>
  <si>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</si>
  <si>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</si>
  <si>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</si>
  <si>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</si>
  <si>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</si>
  <si>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</si>
  <si>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</si>
  <si>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</si>
  <si>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</si>
  <si>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</si>
  <si>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</si>
  <si>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</si>
  <si>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</si>
  <si>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</si>
  <si>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</si>
  <si>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</si>
  <si>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</si>
  <si>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</si>
  <si>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</si>
  <si>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</si>
  <si>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</si>
  <si>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</si>
  <si>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</si>
  <si>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</si>
  <si>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</si>
  <si>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</si>
  <si>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</si>
  <si>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</si>
  <si>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</si>
  <si>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</si>
  <si>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</si>
  <si>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</si>
  <si>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</si>
  <si>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</si>
  <si>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</si>
  <si>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</si>
  <si>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</si>
  <si>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</si>
  <si>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</si>
  <si>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</si>
  <si>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</si>
  <si>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</si>
  <si>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</si>
  <si>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</si>
  <si>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</si>
  <si>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</si>
  <si>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</si>
  <si>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</si>
  <si>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</si>
  <si>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</si>
  <si>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</si>
  <si>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</si>
  <si>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</si>
  <si>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</si>
  <si>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</si>
  <si>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</si>
  <si>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</si>
  <si>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</si>
  <si>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</si>
  <si>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</si>
  <si>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</si>
  <si>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</si>
  <si>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</si>
  <si>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</si>
  <si>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</si>
  <si>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</si>
  <si>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</si>
  <si>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</si>
  <si>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</si>
  <si>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</si>
  <si>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</si>
  <si>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</si>
  <si>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</si>
  <si>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</si>
  <si>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</si>
  <si>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</si>
  <si>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</si>
  <si>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</si>
  <si>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</si>
  <si>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</si>
  <si>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</si>
  <si>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</si>
  <si>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</si>
  <si>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</si>
  <si>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</si>
  <si>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</si>
  <si>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</si>
  <si>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</si>
  <si>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</si>
  <si>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</si>
  <si>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</si>
  <si>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</si>
  <si>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</si>
  <si>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</si>
  <si>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</si>
  <si>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</si>
  <si>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</si>
  <si>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</si>
  <si>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</si>
  <si>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</si>
  <si>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</si>
  <si>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</si>
  <si>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</si>
  <si>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</si>
  <si>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</si>
  <si>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</si>
  <si>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</si>
  <si>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</si>
  <si>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</si>
  <si>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</si>
  <si>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</si>
  <si>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</si>
  <si>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</si>
  <si>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</si>
  <si>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</si>
  <si>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</si>
  <si>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</si>
  <si>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</si>
  <si>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</si>
  <si>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</si>
  <si>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</si>
  <si>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</si>
  <si>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</si>
  <si>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</si>
  <si>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</si>
  <si>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</si>
  <si>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</si>
  <si>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</si>
  <si>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</si>
  <si>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</si>
  <si>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</si>
  <si>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</si>
  <si>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</si>
  <si>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</si>
  <si>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</si>
  <si>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</si>
  <si>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</si>
  <si>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</si>
  <si>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</si>
  <si>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</si>
  <si>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</si>
  <si>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</si>
  <si>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</si>
  <si>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</si>
  <si>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</si>
  <si>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</si>
  <si>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</si>
  <si>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</si>
  <si>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</si>
  <si>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</si>
  <si>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</si>
  <si>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</si>
  <si>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</si>
  <si>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</si>
  <si>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</si>
  <si>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</si>
  <si>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</si>
  <si>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</si>
  <si>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</si>
  <si>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</si>
  <si>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</si>
  <si>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</si>
  <si>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</si>
  <si>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</si>
  <si>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</si>
  <si>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</si>
  <si>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</si>
  <si>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</si>
  <si>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</si>
  <si>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</si>
  <si>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</si>
  <si>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</si>
  <si>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</si>
  <si>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</si>
  <si>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</si>
  <si>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</si>
  <si>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</si>
  <si>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</si>
  <si>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</si>
  <si>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</si>
  <si>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</si>
  <si>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</si>
  <si>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</si>
  <si>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</si>
  <si>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</si>
  <si>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</si>
  <si>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</si>
  <si>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</si>
  <si>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</si>
  <si>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</si>
  <si>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</si>
  <si>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</si>
  <si>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</si>
  <si>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</si>
  <si>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</si>
  <si>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</si>
  <si>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</si>
  <si>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</si>
  <si>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</si>
  <si>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</si>
  <si>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</si>
  <si>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</si>
  <si>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</si>
  <si>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</si>
  <si>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</si>
  <si>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</si>
  <si>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</si>
  <si>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</si>
  <si>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</si>
  <si>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</si>
  <si>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</si>
  <si>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</si>
  <si>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</si>
  <si>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</si>
  <si>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</si>
  <si>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</si>
  <si>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</si>
  <si>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</si>
  <si>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</si>
  <si>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</si>
  <si>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</si>
  <si>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</si>
  <si>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</si>
  <si>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</si>
  <si>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</si>
  <si>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</si>
  <si>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</si>
  <si>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</si>
  <si>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</si>
  <si>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</si>
  <si>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</si>
  <si>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</si>
  <si>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</si>
  <si>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</si>
  <si>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</si>
  <si>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</si>
  <si>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</si>
  <si>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</si>
  <si>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</si>
  <si>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</si>
  <si>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</si>
  <si>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</si>
  <si>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</si>
  <si>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</si>
  <si>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</si>
  <si>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</si>
  <si>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</si>
  <si>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</si>
  <si>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</si>
  <si>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</si>
  <si>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</si>
  <si>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</si>
  <si>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</si>
  <si>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</si>
  <si>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</si>
  <si>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</si>
  <si>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</si>
  <si>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</si>
  <si>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</si>
  <si>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</si>
  <si>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</si>
  <si>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</si>
  <si>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</si>
  <si>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</si>
  <si>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</si>
  <si>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</si>
  <si>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</si>
  <si>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</si>
  <si>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</si>
  <si>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</si>
  <si>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</si>
  <si>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</si>
  <si>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</si>
  <si>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</si>
  <si>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</si>
  <si>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</si>
  <si>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</si>
  <si>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</si>
  <si>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</si>
  <si>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</si>
  <si>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</si>
  <si>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</si>
  <si>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</si>
  <si>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</si>
  <si>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</si>
  <si>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</si>
  <si>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</si>
  <si>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</si>
  <si>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</si>
  <si>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</si>
  <si>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</si>
  <si>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</si>
  <si>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</si>
  <si>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</si>
  <si>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</si>
  <si>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</si>
  <si>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</si>
  <si>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</si>
  <si>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</si>
  <si>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</si>
  <si>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</si>
  <si>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</si>
  <si>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</si>
  <si>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</si>
  <si>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</si>
  <si>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</si>
  <si>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</si>
  <si>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</si>
  <si>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</si>
  <si>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</si>
  <si>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</si>
  <si>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</si>
  <si>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</si>
  <si>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</si>
  <si>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</si>
  <si>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</si>
  <si>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</si>
  <si>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</si>
  <si>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</si>
  <si>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</si>
  <si>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</si>
  <si>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</si>
  <si>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</si>
  <si>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</si>
  <si>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</si>
  <si>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</si>
  <si>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</si>
  <si>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</si>
  <si>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</si>
  <si>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</si>
  <si>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</si>
  <si>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</si>
  <si>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</si>
  <si>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</si>
  <si>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</si>
  <si>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</si>
  <si>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</si>
  <si>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</si>
  <si>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</si>
  <si>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</si>
  <si>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</si>
  <si>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</si>
  <si>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</si>
  <si>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</si>
  <si>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</si>
  <si>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</si>
  <si>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</si>
  <si>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</si>
  <si>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</si>
  <si>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</si>
  <si>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</si>
  <si>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</si>
  <si>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</si>
  <si>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</si>
  <si>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</si>
  <si>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</si>
  <si>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</si>
  <si>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</si>
  <si>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</si>
  <si>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</si>
  <si>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</si>
  <si>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</si>
  <si>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</si>
  <si>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</si>
  <si>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</si>
  <si>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</si>
  <si>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</si>
  <si>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</si>
  <si>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</si>
  <si>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</si>
  <si>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</si>
  <si>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</si>
  <si>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</si>
  <si>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</si>
  <si>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</si>
  <si>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</si>
  <si>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</si>
  <si>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</si>
  <si>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</si>
  <si>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</si>
  <si>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</si>
  <si>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</si>
  <si>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</si>
  <si>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</si>
  <si>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</si>
  <si>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</si>
  <si>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</si>
  <si>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</si>
  <si>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</si>
  <si>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</si>
  <si>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</si>
  <si>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</si>
  <si>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</si>
  <si>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</si>
  <si>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</si>
  <si>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</si>
  <si>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</si>
  <si>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</si>
  <si>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</si>
  <si>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</si>
  <si>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</si>
  <si>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</si>
  <si>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</si>
  <si>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</si>
  <si>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</si>
  <si>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</si>
  <si>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</si>
  <si>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</si>
  <si>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</si>
  <si>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</si>
  <si>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</si>
  <si>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</si>
  <si>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</si>
  <si>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</si>
  <si>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</si>
  <si>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</si>
  <si>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</si>
  <si>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</si>
  <si>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</si>
  <si>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</si>
  <si>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</si>
  <si>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</si>
  <si>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</si>
  <si>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</si>
  <si>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</si>
  <si>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</si>
  <si>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</si>
  <si>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</si>
  <si>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</si>
  <si>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</si>
  <si>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</si>
  <si>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</si>
  <si>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</si>
  <si>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</si>
  <si>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</si>
  <si>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</si>
  <si>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</si>
  <si>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</si>
  <si>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</si>
  <si>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</si>
  <si>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</si>
  <si>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</si>
  <si>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</si>
  <si>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</si>
  <si>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</si>
  <si>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</si>
  <si>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</si>
  <si>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</si>
  <si>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</si>
  <si>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</si>
  <si>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</si>
  <si>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</si>
  <si>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</si>
  <si>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</si>
  <si>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</si>
  <si>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</si>
  <si>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</si>
  <si>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</si>
  <si>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</si>
  <si>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</si>
  <si>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</si>
  <si>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</si>
  <si>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</si>
  <si>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</si>
  <si>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</si>
  <si>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</si>
  <si>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</si>
  <si>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</si>
  <si>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</si>
  <si>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</si>
  <si>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</si>
  <si>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</si>
  <si>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</si>
  <si>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</si>
  <si>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</si>
  <si>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</si>
  <si>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</si>
  <si>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</si>
  <si>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</si>
  <si>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</si>
  <si>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</si>
  <si>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</si>
  <si>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</si>
  <si>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</si>
  <si>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</si>
  <si>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</si>
  <si>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</si>
  <si>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</si>
  <si>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</si>
  <si>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</si>
  <si>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</si>
  <si>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</si>
  <si>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</si>
  <si>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</si>
  <si>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</si>
  <si>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</si>
  <si>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</si>
  <si>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</si>
  <si>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</si>
  <si>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</si>
  <si>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</si>
  <si>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</si>
  <si>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</si>
  <si>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</si>
  <si>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</si>
  <si>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</si>
  <si>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</si>
  <si>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</si>
  <si>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</si>
  <si>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</si>
  <si>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</si>
  <si>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</si>
  <si>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</si>
  <si>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</si>
  <si>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</si>
  <si>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</si>
  <si>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</si>
  <si>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</si>
  <si>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</si>
  <si>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</si>
  <si>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</si>
  <si>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</si>
  <si>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</si>
  <si>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</si>
  <si>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</si>
  <si>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</si>
  <si>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</si>
  <si>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</si>
  <si>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</si>
  <si>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</si>
  <si>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</si>
  <si>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</si>
  <si>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</si>
  <si>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</si>
  <si>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</si>
  <si>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</si>
  <si>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</si>
  <si>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</si>
  <si>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</si>
  <si>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</si>
  <si>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</si>
  <si>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</si>
  <si>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</si>
  <si>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</si>
  <si>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</si>
  <si>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</si>
  <si>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</si>
  <si>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</si>
  <si>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</si>
  <si>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</si>
  <si>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</si>
  <si>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</si>
  <si>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</si>
  <si>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</si>
  <si>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</si>
  <si>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</si>
  <si>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</si>
  <si>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</si>
  <si>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</si>
  <si>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</si>
  <si>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</si>
  <si>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</si>
  <si>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</si>
  <si>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</si>
  <si>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</si>
  <si>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</si>
  <si>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</si>
  <si>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</si>
  <si>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</si>
  <si>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</si>
  <si>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</si>
  <si>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</si>
  <si>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</si>
  <si>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</si>
  <si>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</si>
  <si>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</si>
  <si>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</si>
  <si>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</si>
  <si>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</si>
  <si>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</si>
  <si>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</si>
  <si>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</si>
  <si>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</si>
  <si>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</si>
  <si>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</si>
  <si>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</si>
  <si>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</si>
  <si>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</si>
  <si>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</si>
  <si>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</si>
  <si>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</si>
  <si>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</si>
  <si>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</si>
  <si>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</si>
  <si>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</si>
  <si>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</si>
  <si>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</si>
  <si>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</si>
  <si>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</si>
  <si>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</si>
  <si>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</si>
  <si>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</si>
  <si>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</si>
  <si>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</si>
  <si>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</si>
  <si>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</si>
  <si>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</si>
  <si>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</si>
  <si>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</si>
  <si>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</si>
  <si>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</si>
  <si>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</si>
  <si>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</si>
  <si>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</si>
  <si>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</si>
  <si>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</si>
  <si>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</si>
  <si>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</si>
  <si>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</si>
  <si>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</si>
  <si>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</si>
  <si>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</si>
  <si>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</si>
  <si>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</si>
  <si>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</si>
  <si>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</si>
  <si>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</si>
  <si>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</si>
  <si>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</si>
  <si>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</si>
  <si>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</si>
  <si>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</si>
  <si>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</si>
  <si>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</si>
  <si>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</si>
  <si>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</si>
  <si>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</si>
  <si>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</si>
  <si>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</si>
  <si>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</si>
  <si>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</si>
  <si>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</si>
  <si>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</si>
  <si>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</si>
  <si>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</si>
  <si>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</si>
  <si>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</si>
  <si>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</si>
  <si>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</si>
  <si>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</si>
  <si>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</si>
  <si>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</si>
  <si>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</si>
  <si>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</si>
  <si>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</si>
  <si>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</si>
  <si>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</si>
  <si>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</si>
  <si>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</si>
  <si>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</si>
  <si>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</si>
  <si>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</si>
  <si>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</si>
  <si>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</si>
  <si>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</si>
  <si>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</si>
  <si>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</si>
  <si>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</si>
  <si>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</si>
  <si>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</si>
  <si>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</si>
  <si>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</si>
  <si>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</si>
  <si>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</si>
  <si>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</si>
  <si>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</si>
  <si>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</si>
  <si>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</si>
  <si>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</si>
  <si>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</si>
  <si>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</si>
  <si>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</si>
  <si>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</si>
  <si>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</si>
  <si>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</si>
  <si>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</si>
  <si>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</si>
  <si>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</si>
  <si>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</si>
  <si>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</si>
  <si>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</si>
  <si>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</si>
  <si>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</si>
  <si>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</si>
  <si>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</si>
  <si>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</si>
  <si>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</si>
  <si>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</si>
  <si>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</si>
  <si>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</si>
  <si>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</si>
  <si>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</si>
  <si>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</si>
  <si>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</si>
  <si>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</si>
  <si>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</si>
  <si>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</si>
  <si>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</si>
  <si>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</si>
  <si>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</si>
  <si>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</si>
  <si>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</si>
  <si>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</si>
  <si>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</si>
  <si>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</si>
  <si>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</si>
  <si>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</si>
  <si>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</si>
  <si>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</si>
  <si>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</si>
  <si>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</si>
  <si>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</si>
  <si>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</si>
  <si>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</si>
  <si>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</si>
  <si>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</si>
  <si>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</si>
  <si>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</si>
  <si>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</si>
  <si>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</si>
  <si>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</si>
  <si>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</si>
  <si>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</si>
  <si>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</si>
  <si>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</si>
  <si>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</si>
  <si>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</si>
  <si>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</si>
  <si>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</si>
  <si>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</si>
  <si>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</si>
  <si>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</si>
  <si>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</si>
  <si>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</si>
  <si>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</si>
  <si>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</si>
  <si>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</si>
  <si>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</si>
  <si>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</si>
  <si>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</si>
  <si>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</si>
  <si>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</si>
  <si>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</si>
  <si>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</si>
  <si>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</si>
  <si>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</si>
  <si>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</si>
  <si>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</si>
  <si>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</si>
  <si>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</si>
  <si>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</si>
  <si>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</si>
  <si>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</si>
  <si>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</si>
  <si>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</si>
  <si>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</si>
  <si>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</si>
  <si>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</si>
  <si>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</si>
  <si>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</si>
  <si>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</si>
  <si>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</si>
  <si>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</si>
  <si>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</si>
  <si>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</si>
  <si>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</si>
  <si>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</si>
  <si>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</si>
  <si>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</si>
  <si>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</si>
  <si>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</si>
  <si>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</si>
  <si>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</si>
  <si>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</si>
  <si>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</si>
  <si>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</si>
  <si>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</si>
  <si>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</si>
  <si>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</si>
  <si>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</si>
  <si>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</si>
  <si>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</si>
  <si>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</si>
  <si>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</si>
  <si>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</si>
  <si>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</si>
  <si>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</si>
  <si>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</si>
  <si>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</si>
  <si>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</si>
  <si>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</si>
  <si>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</si>
  <si>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</si>
  <si>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</si>
  <si>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</si>
  <si>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</si>
  <si>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</si>
  <si>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</si>
  <si>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</si>
  <si>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</si>
  <si>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</si>
  <si>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</si>
  <si>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</si>
  <si>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</si>
  <si>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</si>
  <si>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</si>
  <si>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</si>
  <si>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</si>
  <si>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</si>
  <si>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</si>
  <si>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</si>
  <si>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</si>
  <si>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</si>
  <si>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</si>
  <si>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</si>
  <si>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</si>
  <si>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</si>
  <si>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</si>
  <si>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</si>
  <si>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</si>
  <si>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</si>
  <si>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</si>
  <si>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</si>
  <si>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</si>
  <si>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</si>
  <si>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</si>
  <si>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</si>
  <si>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</si>
  <si>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</si>
  <si>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</si>
  <si>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</si>
  <si>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</si>
  <si>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</si>
  <si>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</si>
  <si>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</si>
  <si>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</si>
  <si>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</si>
  <si>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</si>
  <si>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</si>
  <si>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</si>
  <si>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</si>
  <si>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</si>
  <si>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</si>
  <si>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</si>
  <si>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</si>
  <si>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</si>
  <si>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</si>
  <si>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</si>
  <si>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</si>
  <si>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</si>
  <si>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</si>
  <si>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</si>
  <si>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</si>
  <si>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</si>
  <si>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</si>
  <si>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</si>
  <si>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</si>
  <si>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</si>
  <si>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</si>
  <si>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</si>
  <si>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</si>
  <si>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</si>
  <si>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</si>
  <si>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</si>
  <si>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</si>
  <si>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</si>
  <si>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</si>
  <si>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</si>
  <si>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</si>
  <si>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</si>
  <si>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</si>
  <si>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</si>
  <si>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</si>
  <si>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</si>
  <si>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</si>
  <si>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</si>
  <si>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</si>
  <si>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</si>
  <si>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</si>
  <si>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</si>
  <si>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</si>
  <si>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</si>
  <si>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</si>
  <si>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</si>
  <si>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</si>
  <si>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</si>
  <si>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</si>
  <si>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</si>
  <si>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</si>
  <si>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</si>
  <si>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</si>
  <si>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</si>
  <si>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</si>
  <si>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</si>
  <si>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</si>
  <si>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</si>
  <si>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</si>
  <si>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</si>
  <si>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</si>
  <si>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</si>
  <si>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</si>
  <si>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</si>
  <si>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</si>
  <si>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</si>
  <si>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</si>
  <si>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</si>
  <si>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</si>
  <si>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</si>
  <si>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</si>
  <si>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</si>
  <si>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</si>
  <si>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</si>
  <si>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</si>
  <si>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</si>
  <si>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</si>
  <si>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</si>
  <si>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</si>
  <si>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</si>
  <si>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</si>
  <si>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</si>
  <si>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</si>
  <si>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</si>
  <si>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</si>
  <si>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</si>
  <si>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</si>
  <si>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</si>
  <si>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</si>
  <si>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</si>
  <si>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</si>
  <si>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</si>
  <si>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</si>
  <si>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</si>
  <si>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</si>
  <si>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</si>
  <si>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</si>
  <si>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</si>
  <si>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</si>
  <si>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</si>
  <si>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</si>
  <si>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</si>
  <si>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</si>
  <si>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</si>
  <si>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</si>
  <si>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</si>
  <si>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</si>
  <si>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</si>
  <si>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</si>
  <si>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</si>
  <si>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</si>
  <si>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</si>
  <si>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</si>
  <si>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</si>
  <si>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</si>
  <si>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</si>
  <si>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</si>
  <si>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</si>
  <si>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</si>
  <si>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</si>
  <si>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</si>
  <si>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</si>
  <si>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</si>
  <si>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</si>
  <si>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</si>
  <si>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</si>
  <si>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</si>
  <si>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</si>
  <si>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</si>
  <si>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</si>
  <si>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</si>
  <si>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</si>
  <si>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</si>
  <si>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</si>
  <si>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</si>
  <si>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</si>
  <si>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</si>
  <si>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</si>
  <si>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</si>
  <si>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</si>
  <si>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</si>
  <si>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</si>
  <si>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</si>
  <si>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</si>
  <si>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</si>
  <si>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</si>
  <si>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</si>
  <si>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</si>
  <si>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</si>
  <si>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</si>
  <si>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</si>
  <si>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</si>
  <si>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</si>
  <si>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</si>
  <si>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</si>
  <si>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</si>
  <si>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</si>
  <si>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</si>
  <si>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</si>
  <si>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</si>
  <si>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</si>
  <si>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</si>
  <si>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</si>
  <si>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</si>
  <si>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</si>
  <si>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</si>
  <si>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</si>
  <si>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</si>
  <si>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</si>
  <si>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</si>
  <si>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</si>
  <si>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</si>
  <si>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</si>
  <si>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</si>
  <si>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</si>
  <si>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</si>
  <si>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</si>
  <si>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</si>
  <si>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</si>
  <si>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</si>
  <si>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</si>
  <si>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</si>
  <si>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</si>
  <si>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</si>
  <si>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</si>
  <si>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</si>
  <si>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</si>
  <si>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</si>
  <si>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</si>
  <si>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</si>
  <si>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</si>
  <si>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</si>
  <si>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</si>
  <si>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</si>
  <si>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</si>
  <si>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</si>
  <si>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</si>
  <si>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</si>
  <si>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</si>
  <si>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</si>
  <si>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</si>
  <si>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</si>
  <si>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</si>
  <si>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</si>
  <si>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</si>
  <si>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</si>
  <si>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</si>
  <si>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</si>
  <si>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</si>
  <si>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</si>
  <si>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</si>
  <si>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</si>
  <si>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</si>
  <si>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</si>
  <si>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</si>
  <si>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</si>
  <si>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</si>
  <si>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</si>
  <si>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</si>
  <si>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</si>
  <si>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</si>
  <si>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</si>
  <si>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</si>
  <si>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</si>
  <si>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</si>
  <si>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</si>
  <si>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</si>
  <si>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</si>
  <si>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</si>
  <si>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</si>
  <si>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</si>
  <si>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</si>
  <si>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</si>
  <si>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</si>
  <si>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</si>
  <si>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</si>
  <si>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</si>
  <si>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</si>
  <si>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</si>
  <si>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</si>
  <si>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</si>
  <si>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</si>
  <si>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</si>
  <si>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</si>
  <si>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</si>
  <si>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</si>
  <si>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</si>
  <si>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</si>
  <si>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</si>
  <si>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</si>
  <si>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</si>
  <si>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</si>
  <si>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</si>
  <si>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</si>
  <si>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</si>
  <si>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</si>
  <si>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</si>
  <si>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</si>
  <si>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</si>
  <si>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</si>
  <si>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</si>
  <si>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</si>
  <si>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</si>
  <si>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</si>
  <si>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</si>
  <si>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</si>
  <si>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</si>
  <si>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</si>
  <si>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</si>
  <si>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</si>
  <si>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</si>
  <si>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</si>
  <si>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</si>
  <si>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</si>
  <si>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</si>
  <si>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</si>
  <si>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</si>
  <si>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</si>
  <si>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</si>
  <si>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</si>
  <si>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</si>
  <si>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</si>
  <si>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</si>
  <si>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</si>
  <si>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</si>
  <si>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</si>
  <si>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</si>
  <si>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</si>
  <si>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</si>
  <si>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</si>
  <si>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</si>
  <si>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</si>
  <si>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</si>
  <si>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</si>
  <si>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</si>
  <si>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</si>
  <si>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</si>
  <si>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</si>
  <si>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</si>
  <si>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</si>
  <si>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</si>
  <si>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</si>
  <si>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</si>
  <si>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</si>
  <si>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</si>
  <si>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</si>
  <si>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</si>
  <si>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</si>
  <si>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</si>
  <si>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</si>
  <si>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</si>
  <si>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</si>
  <si>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</si>
  <si>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</si>
  <si>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</si>
  <si>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</si>
  <si>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</si>
  <si>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</si>
  <si>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</si>
  <si>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</si>
  <si>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</si>
  <si>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</si>
  <si>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</si>
  <si>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</si>
  <si>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</si>
  <si>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</si>
  <si>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</si>
  <si>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</si>
  <si>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</si>
  <si>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</si>
  <si>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</si>
  <si>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</si>
  <si>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</si>
  <si>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</si>
  <si>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</si>
  <si>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</si>
  <si>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</si>
  <si>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</si>
  <si>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</si>
  <si>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</si>
  <si>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</si>
  <si>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</si>
  <si>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</si>
  <si>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</si>
  <si>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</si>
  <si>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</si>
  <si>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</si>
  <si>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</si>
  <si>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</si>
  <si>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</si>
  <si>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</si>
  <si>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</si>
  <si>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</si>
  <si>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</si>
  <si>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</si>
  <si>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</si>
  <si>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</si>
  <si>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</si>
  <si>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</si>
  <si>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</si>
  <si>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</si>
  <si>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</si>
  <si>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</si>
  <si>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</si>
  <si>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</si>
  <si>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</si>
  <si>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</si>
  <si>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</si>
  <si>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</si>
  <si>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</si>
  <si>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</si>
  <si>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</si>
  <si>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</si>
  <si>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</si>
  <si>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</si>
  <si>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</si>
  <si>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</si>
  <si>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</si>
  <si>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</si>
  <si>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</si>
  <si>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</si>
  <si>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</si>
  <si>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</si>
  <si>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</si>
  <si>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</si>
  <si>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</si>
  <si>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</si>
  <si>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</si>
  <si>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</si>
  <si>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</si>
  <si>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</si>
  <si>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</si>
  <si>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</si>
  <si>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</si>
  <si>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</si>
  <si>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</si>
  <si>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</si>
  <si>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</si>
  <si>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</si>
  <si>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</si>
  <si>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</si>
  <si>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</si>
  <si>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</si>
  <si>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</si>
  <si>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</si>
  <si>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</si>
  <si>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</si>
  <si>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</si>
  <si>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</si>
  <si>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</si>
  <si>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</si>
  <si>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</si>
  <si>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</si>
  <si>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</si>
  <si>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</si>
  <si>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</si>
  <si>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</si>
  <si>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</si>
  <si>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</si>
  <si>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</si>
  <si>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</si>
  <si>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</si>
  <si>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</si>
  <si>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</si>
  <si>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</si>
  <si>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</si>
  <si>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</si>
  <si>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</si>
  <si>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</si>
  <si>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</si>
  <si>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</si>
  <si>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</si>
  <si>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</si>
  <si>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</si>
  <si>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</si>
  <si>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</si>
  <si>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</si>
  <si>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</si>
  <si>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</si>
  <si>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</si>
  <si>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</si>
  <si>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</si>
  <si>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</si>
  <si>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</si>
  <si>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</si>
  <si>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</si>
  <si>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</si>
  <si>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</si>
  <si>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</si>
  <si>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</si>
  <si>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</si>
  <si>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</si>
  <si>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</si>
  <si>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</si>
  <si>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</si>
  <si>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</si>
  <si>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</si>
  <si>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</si>
  <si>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</si>
  <si>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</si>
  <si>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</si>
  <si>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</si>
  <si>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</si>
  <si>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</si>
  <si>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</si>
  <si>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</si>
  <si>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</si>
  <si>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</si>
  <si>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</si>
  <si>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</si>
  <si>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</si>
  <si>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</si>
  <si>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</si>
  <si>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</si>
  <si>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</si>
  <si>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</si>
  <si>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</si>
  <si>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</si>
  <si>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</si>
  <si>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</si>
  <si>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</si>
  <si>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</si>
  <si>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</si>
  <si>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</si>
  <si>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</si>
  <si>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</si>
  <si>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</si>
  <si>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</si>
  <si>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</si>
  <si>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</si>
  <si>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</si>
  <si>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</si>
  <si>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</si>
  <si>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</si>
  <si>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</si>
  <si>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</si>
  <si>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</si>
  <si>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</si>
  <si>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</si>
  <si>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</si>
  <si>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</si>
  <si>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</si>
  <si>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</si>
  <si>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</si>
  <si>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</si>
  <si>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</si>
  <si>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</si>
  <si>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</si>
  <si>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</si>
  <si>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</si>
  <si>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</si>
  <si>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</si>
  <si>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</si>
  <si>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</si>
  <si>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</si>
  <si>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</si>
  <si>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</si>
  <si>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</si>
  <si>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</si>
  <si>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</si>
  <si>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</si>
  <si>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</si>
  <si>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</si>
  <si>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</si>
  <si>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</si>
  <si>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</si>
  <si>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</si>
  <si>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</si>
  <si>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</si>
  <si>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</si>
  <si>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</si>
  <si>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</si>
  <si>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</si>
  <si>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</si>
  <si>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</si>
  <si>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</si>
  <si>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</si>
  <si>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</si>
  <si>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</si>
  <si>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</si>
  <si>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</si>
  <si>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</si>
  <si>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</si>
  <si>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</si>
  <si>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</si>
  <si>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</si>
  <si>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</si>
  <si>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</si>
  <si>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</si>
  <si>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</si>
  <si>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</si>
  <si>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</si>
  <si>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</si>
  <si>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</si>
  <si>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</si>
  <si>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</si>
  <si>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</si>
  <si>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</si>
  <si>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</si>
  <si>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</si>
  <si>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</si>
  <si>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</si>
  <si>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</si>
  <si>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</si>
  <si>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</si>
  <si>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</si>
  <si>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</si>
  <si>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</si>
  <si>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</si>
  <si>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</si>
  <si>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</si>
  <si>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</si>
  <si>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</si>
  <si>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</si>
  <si>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</si>
  <si>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</si>
  <si>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</si>
  <si>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</si>
  <si>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</si>
  <si>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</si>
  <si>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</si>
  <si>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</si>
  <si>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</si>
  <si>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</si>
  <si>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</si>
  <si>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</si>
  <si>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</si>
  <si>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</si>
  <si>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</si>
  <si>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</si>
  <si>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</si>
  <si>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</si>
  <si>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</si>
  <si>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</si>
  <si>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</si>
  <si>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</si>
  <si>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</si>
  <si>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</si>
  <si>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</si>
  <si>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</si>
  <si>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</si>
  <si>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</si>
  <si>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</si>
  <si>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</si>
  <si>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</si>
  <si>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</si>
  <si>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</si>
  <si>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</si>
  <si>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</si>
  <si>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</si>
  <si>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</si>
  <si>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</si>
  <si>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</si>
  <si>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</si>
  <si>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</si>
  <si>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</si>
  <si>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</si>
  <si>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</si>
  <si>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</si>
  <si>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</si>
  <si>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</si>
  <si>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</si>
  <si>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</si>
  <si>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</si>
  <si>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</si>
  <si>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</si>
  <si>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</si>
  <si>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</si>
  <si>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</si>
  <si>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</si>
  <si>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</si>
  <si>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</si>
  <si>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</si>
  <si>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</si>
  <si>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</si>
  <si>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</si>
  <si>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</si>
  <si>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</si>
  <si>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</si>
  <si>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</si>
  <si>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</si>
  <si>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</si>
  <si>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</si>
  <si>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</si>
  <si>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</si>
  <si>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</si>
  <si>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</si>
  <si>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</si>
  <si>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</si>
  <si>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</si>
  <si>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</si>
  <si>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</si>
  <si>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</si>
  <si>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</si>
  <si>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</si>
  <si>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</si>
  <si>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</si>
  <si>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</si>
  <si>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</si>
  <si>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</si>
  <si>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</si>
  <si>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</si>
  <si>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</si>
  <si>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</si>
  <si>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</si>
  <si>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</si>
  <si>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</si>
  <si>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</si>
  <si>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</si>
  <si>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</si>
  <si>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</si>
  <si>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</si>
  <si>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</si>
  <si>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</si>
  <si>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</si>
  <si>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</si>
  <si>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</si>
  <si>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</si>
  <si>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</si>
  <si>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</si>
  <si>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</si>
  <si>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</si>
  <si>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</si>
  <si>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</si>
  <si>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</si>
  <si>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</si>
  <si>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</si>
  <si>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</si>
  <si>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</si>
  <si>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</si>
  <si>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</si>
  <si>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</si>
  <si>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</si>
  <si>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</si>
  <si>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</si>
  <si>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</si>
  <si>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</si>
  <si>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</si>
  <si>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</si>
  <si>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</si>
  <si>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</si>
  <si>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</si>
  <si>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</si>
  <si>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</si>
  <si>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</si>
  <si>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</si>
  <si>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</si>
  <si>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</si>
  <si>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</si>
  <si>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</si>
  <si>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</si>
  <si>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</si>
  <si>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</si>
  <si>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</si>
  <si>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</si>
  <si>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</si>
  <si>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</si>
  <si>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</si>
  <si>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</si>
  <si>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</si>
  <si>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</si>
  <si>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</si>
  <si>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</si>
  <si>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</si>
  <si>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</si>
  <si>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</si>
  <si>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</si>
  <si>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</si>
  <si>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</si>
  <si>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</si>
  <si>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</si>
  <si>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</si>
  <si>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</si>
  <si>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</si>
  <si>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</si>
  <si>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</si>
  <si>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</si>
  <si>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</si>
  <si>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</si>
  <si>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</si>
  <si>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</si>
  <si>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</si>
  <si>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</si>
  <si>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</si>
  <si>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</si>
  <si>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</si>
  <si>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</si>
  <si>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</si>
  <si>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</si>
  <si>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</si>
  <si>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</si>
  <si>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</si>
  <si>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</si>
  <si>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</si>
  <si>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</si>
  <si>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</si>
  <si>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</si>
  <si>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</si>
  <si>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</si>
  <si>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</si>
  <si>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</si>
  <si>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</si>
  <si>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</si>
  <si>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</si>
  <si>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</si>
  <si>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</si>
  <si>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</si>
  <si>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</si>
  <si>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</si>
  <si>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</si>
  <si>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</si>
  <si>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</si>
  <si>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</si>
  <si>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</si>
  <si>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</si>
  <si>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</si>
  <si>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</si>
  <si>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</si>
  <si>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</si>
  <si>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</si>
  <si>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</si>
  <si>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</si>
  <si>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</si>
  <si>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</si>
  <si>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</si>
  <si>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</si>
  <si>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</si>
  <si>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</si>
  <si>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</si>
  <si>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</si>
  <si>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</si>
  <si>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</si>
  <si>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</si>
  <si>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</si>
  <si>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</si>
  <si>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</si>
  <si>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</si>
  <si>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</si>
  <si>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</si>
  <si>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</si>
  <si>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</si>
  <si>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</si>
  <si>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</si>
  <si>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</si>
  <si>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</si>
  <si>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</si>
  <si>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</si>
  <si>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</si>
  <si>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</si>
  <si>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</si>
  <si>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</si>
  <si>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</si>
  <si>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</si>
  <si>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</si>
  <si>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</si>
  <si>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</si>
  <si>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</si>
  <si>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</si>
  <si>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</si>
  <si>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</si>
  <si>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</si>
  <si>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</si>
  <si>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</si>
  <si>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</si>
  <si>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</si>
  <si>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</si>
  <si>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</si>
  <si>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</si>
  <si>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</si>
  <si>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</si>
  <si>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</si>
  <si>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</si>
  <si>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</si>
  <si>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</si>
  <si>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</si>
  <si>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</si>
  <si>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</si>
  <si>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</si>
  <si>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</si>
  <si>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</si>
  <si>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</si>
  <si>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</si>
  <si>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</si>
  <si>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</si>
  <si>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</si>
  <si>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</si>
  <si>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</si>
  <si>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</si>
  <si>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</si>
  <si>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</si>
  <si>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</si>
  <si>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</si>
  <si>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</si>
  <si>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</si>
  <si>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</si>
  <si>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</si>
  <si>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</si>
  <si>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</si>
  <si>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</si>
  <si>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</si>
  <si>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</si>
  <si>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</si>
  <si>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</si>
  <si>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</si>
  <si>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</si>
  <si>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</si>
  <si>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</si>
  <si>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</si>
  <si>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</si>
  <si>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</si>
  <si>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</si>
  <si>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</si>
  <si>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</si>
  <si>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</si>
  <si>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</si>
  <si>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</si>
  <si>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</si>
  <si>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</si>
  <si>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</si>
  <si>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</si>
  <si>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</si>
  <si>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</si>
  <si>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</si>
  <si>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</si>
  <si>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</si>
  <si>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</si>
  <si>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</si>
  <si>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</si>
  <si>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</si>
  <si>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</si>
  <si>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</si>
  <si>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</si>
  <si>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</si>
  <si>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</si>
  <si>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</si>
  <si>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</si>
  <si>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</si>
  <si>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</si>
  <si>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</si>
  <si>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</si>
  <si>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</si>
  <si>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</si>
  <si>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</si>
  <si>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</si>
  <si>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</si>
  <si>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</si>
  <si>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</si>
  <si>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</si>
  <si>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</si>
  <si>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</si>
  <si>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</si>
  <si>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</si>
  <si>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</si>
  <si>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</si>
  <si>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</si>
  <si>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</si>
  <si>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</si>
  <si>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</si>
  <si>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</si>
  <si>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</si>
  <si>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</si>
  <si>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</si>
  <si>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</si>
  <si>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</si>
  <si>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</si>
  <si>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</si>
  <si>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</si>
  <si>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</si>
  <si>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</si>
  <si>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</si>
  <si>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</si>
  <si>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</si>
  <si>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</si>
  <si>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</si>
  <si>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</si>
  <si>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</si>
  <si>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</si>
  <si>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</si>
  <si>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</si>
  <si>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</si>
  <si>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</si>
  <si>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</si>
  <si>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</si>
  <si>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</si>
  <si>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</si>
  <si>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</si>
  <si>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</si>
  <si>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</si>
  <si>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</si>
  <si>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</si>
  <si>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</si>
  <si>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</si>
  <si>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</si>
  <si>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</si>
  <si>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</si>
  <si>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</si>
  <si>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</si>
  <si>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</si>
  <si>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</si>
  <si>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</si>
  <si>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</si>
  <si>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</si>
  <si>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</si>
  <si>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</si>
  <si>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</si>
  <si>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</si>
  <si>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</si>
  <si>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</si>
  <si>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</si>
  <si>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</si>
  <si>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</si>
  <si>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</si>
  <si>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</si>
  <si>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</si>
  <si>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</si>
  <si>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</si>
  <si>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</si>
  <si>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</si>
  <si>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</si>
  <si>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</si>
  <si>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</si>
  <si>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</si>
  <si>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</si>
  <si>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</si>
  <si>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</si>
  <si>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</si>
  <si>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</si>
  <si>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</si>
  <si>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</si>
  <si>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</si>
  <si>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</si>
  <si>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</si>
  <si>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</si>
  <si>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</si>
  <si>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</si>
  <si>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</si>
  <si>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</si>
  <si>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</si>
  <si>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</si>
  <si>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</si>
  <si>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</si>
  <si>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</si>
  <si>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</si>
  <si>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</si>
  <si>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</si>
  <si>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</si>
  <si>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</si>
  <si>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</si>
  <si>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</si>
  <si>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</si>
  <si>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</si>
  <si>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</si>
  <si>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</si>
  <si>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</si>
  <si>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</si>
  <si>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</si>
  <si>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</si>
  <si>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</si>
  <si>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</si>
  <si>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</si>
  <si>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</si>
  <si>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</si>
  <si>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</si>
  <si>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</si>
  <si>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</si>
  <si>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</si>
  <si>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</si>
  <si>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</si>
  <si>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</si>
  <si>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</si>
  <si>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</si>
  <si>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</si>
  <si>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</si>
  <si>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</si>
  <si>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</si>
  <si>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</si>
  <si>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</si>
  <si>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</si>
  <si>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</si>
  <si>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</si>
  <si>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</si>
  <si>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</si>
  <si>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</si>
  <si>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</si>
  <si>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</si>
  <si>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</si>
  <si>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</si>
  <si>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</si>
  <si>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</si>
  <si>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</si>
  <si>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</si>
  <si>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</si>
  <si>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</si>
  <si>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</si>
  <si>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</si>
  <si>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</si>
  <si>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</si>
  <si>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</si>
  <si>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</si>
  <si>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</si>
  <si>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</si>
  <si>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</si>
  <si>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</si>
  <si>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</si>
  <si>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</si>
  <si>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</si>
  <si>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</si>
  <si>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</si>
  <si>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</si>
  <si>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</si>
  <si>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</si>
  <si>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</si>
  <si>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</si>
  <si>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</si>
  <si>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</si>
  <si>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</si>
  <si>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</si>
  <si>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</si>
  <si>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</si>
  <si>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</si>
  <si>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</si>
  <si>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</si>
  <si>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</si>
  <si>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</si>
  <si>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</si>
  <si>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</si>
  <si>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</si>
  <si>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</si>
  <si>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</si>
  <si>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</si>
  <si>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</si>
  <si>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</si>
  <si>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</si>
  <si>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</si>
  <si>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</si>
  <si>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</si>
  <si>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</si>
  <si>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</si>
  <si>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</si>
  <si>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</si>
  <si>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</si>
  <si>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</si>
  <si>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</si>
  <si>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</si>
  <si>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</si>
  <si>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</si>
  <si>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</si>
  <si>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</si>
  <si>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</si>
  <si>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</si>
  <si>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</si>
  <si>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</si>
  <si>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</si>
  <si>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</si>
  <si>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</si>
  <si>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</si>
  <si>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</si>
  <si>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</si>
  <si>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</si>
  <si>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</si>
  <si>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</si>
  <si>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</si>
  <si>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</si>
  <si>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</si>
  <si>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</si>
  <si>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</si>
  <si>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</si>
  <si>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</si>
  <si>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</si>
  <si>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</si>
  <si>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</si>
  <si>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</si>
  <si>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</si>
  <si>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</si>
  <si>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</si>
  <si>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</si>
  <si>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</si>
  <si>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</si>
  <si>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</si>
  <si>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</si>
  <si>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</si>
  <si>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</si>
  <si>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</si>
  <si>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</si>
  <si>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</si>
  <si>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</si>
  <si>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</si>
  <si>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</si>
  <si>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</si>
  <si>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</si>
  <si>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</si>
  <si>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</si>
  <si>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</si>
  <si>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</si>
  <si>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</si>
  <si>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</si>
  <si>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</si>
  <si>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</si>
  <si>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</si>
  <si>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</si>
  <si>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</si>
  <si>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</si>
  <si>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</si>
  <si>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</si>
  <si>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</si>
  <si>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</si>
  <si>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</si>
  <si>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</si>
  <si>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</si>
  <si>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</si>
  <si>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</si>
  <si>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</si>
  <si>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</si>
  <si>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</si>
  <si>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</si>
  <si>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</si>
  <si>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</si>
  <si>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</si>
  <si>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</si>
  <si>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</si>
  <si>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</si>
  <si>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</si>
  <si>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</si>
  <si>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</si>
  <si>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</si>
  <si>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</si>
  <si>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</si>
  <si>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</si>
  <si>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</si>
  <si>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</si>
  <si>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</si>
  <si>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</si>
  <si>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</si>
  <si>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</si>
  <si>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</si>
  <si>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</si>
  <si>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</si>
  <si>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</si>
  <si>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</si>
  <si>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</si>
  <si>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</si>
  <si>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</si>
  <si>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</si>
  <si>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</si>
  <si>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</si>
  <si>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</si>
  <si>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</si>
  <si>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</si>
  <si>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</si>
  <si>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</si>
  <si>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</si>
  <si>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</si>
  <si>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</si>
  <si>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</si>
  <si>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</si>
  <si>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</si>
  <si>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</si>
  <si>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</si>
  <si>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</si>
  <si>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</si>
  <si>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</si>
  <si>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</si>
  <si>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</si>
  <si>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</si>
  <si>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</si>
  <si>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</si>
  <si>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</si>
  <si>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</si>
  <si>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</si>
  <si>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</si>
  <si>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</si>
  <si>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</si>
  <si>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</si>
  <si>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</si>
  <si>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</si>
  <si>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</si>
  <si>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</si>
  <si>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</si>
  <si>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</si>
  <si>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</si>
  <si>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</si>
  <si>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</si>
  <si>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</si>
  <si>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</si>
  <si>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</si>
  <si>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</si>
  <si>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</si>
  <si>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</si>
  <si>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</si>
  <si>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</si>
  <si>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</si>
  <si>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</si>
  <si>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</si>
  <si>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</si>
  <si>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</si>
  <si>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</si>
  <si>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</si>
  <si>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</si>
  <si>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</si>
  <si>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</si>
  <si>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</si>
  <si>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</si>
  <si>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</si>
  <si>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</si>
  <si>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</si>
  <si>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</si>
  <si>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</si>
  <si>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</si>
  <si>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</si>
  <si>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</si>
  <si>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</si>
  <si>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</si>
  <si>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</si>
  <si>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</si>
  <si>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</si>
  <si>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</si>
  <si>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</si>
  <si>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</si>
  <si>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</si>
  <si>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</si>
  <si>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</si>
  <si>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</si>
  <si>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</si>
  <si>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</si>
  <si>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</si>
  <si>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</si>
  <si>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</si>
  <si>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</si>
  <si>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</si>
  <si>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</si>
  <si>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</si>
  <si>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</si>
  <si>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</si>
  <si>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</si>
  <si>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</si>
  <si>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</si>
  <si>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</si>
  <si>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</si>
  <si>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</si>
  <si>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</si>
  <si>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</si>
  <si>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</si>
  <si>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</si>
  <si>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</si>
  <si>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</si>
  <si>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</si>
  <si>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</si>
  <si>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</si>
  <si>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</si>
  <si>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</si>
  <si>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</si>
  <si>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</si>
  <si>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</si>
  <si>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</si>
  <si>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</si>
  <si>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</si>
  <si>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</si>
  <si>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</si>
  <si>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</si>
  <si>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</si>
  <si>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</si>
  <si>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</si>
  <si>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</si>
  <si>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</si>
  <si>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</si>
  <si>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</si>
  <si>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</si>
  <si>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</si>
  <si>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</si>
  <si>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</si>
  <si>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</si>
  <si>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</si>
  <si>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</si>
  <si>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</si>
  <si>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</si>
  <si>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</si>
  <si>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</si>
  <si>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</si>
  <si>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</si>
  <si>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</si>
  <si>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</si>
  <si>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</si>
  <si>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</si>
  <si>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</si>
  <si>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</si>
  <si>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</si>
  <si>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</si>
  <si>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</si>
  <si>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</si>
  <si>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</si>
  <si>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</si>
  <si>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</si>
  <si>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</si>
  <si>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</si>
  <si>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</si>
  <si>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</si>
  <si>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</si>
  <si>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</si>
  <si>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</si>
  <si>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</si>
  <si>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</si>
  <si>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</si>
  <si>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</si>
  <si>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</si>
  <si>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</si>
  <si>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</si>
  <si>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</si>
  <si>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</si>
  <si>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</si>
  <si>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</si>
  <si>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</si>
  <si>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</si>
  <si>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</si>
  <si>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</si>
  <si>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</si>
  <si>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</si>
  <si>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</si>
  <si>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</si>
  <si>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</si>
  <si>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</si>
  <si>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</si>
  <si>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</si>
  <si>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</si>
  <si>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</si>
  <si>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</si>
  <si>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</si>
  <si>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</si>
  <si>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</si>
  <si>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</si>
  <si>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</si>
  <si>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</si>
  <si>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</si>
  <si>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</si>
  <si>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</si>
  <si>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</si>
  <si>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</si>
  <si>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</si>
  <si>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</si>
  <si>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</si>
  <si>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</si>
  <si>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</si>
  <si>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</si>
  <si>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</si>
  <si>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</si>
  <si>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</si>
  <si>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</si>
  <si>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</si>
  <si>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</si>
  <si>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</si>
  <si>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</si>
  <si>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</si>
  <si>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</si>
  <si>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</si>
  <si>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</si>
  <si>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</si>
  <si>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</si>
  <si>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</si>
  <si>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</si>
  <si>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</si>
  <si>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</si>
  <si>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</si>
  <si>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</si>
  <si>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</si>
  <si>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</si>
  <si>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</si>
  <si>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</si>
  <si>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</si>
  <si>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</si>
  <si>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</si>
  <si>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</si>
  <si>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</si>
  <si>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</si>
  <si>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</si>
  <si>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</si>
  <si>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</si>
  <si>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</si>
  <si>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</si>
  <si>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</si>
  <si>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</si>
  <si>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</si>
  <si>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</si>
  <si>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</si>
  <si>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</si>
  <si>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</si>
  <si>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</si>
  <si>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</si>
  <si>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</si>
  <si>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</si>
  <si>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</si>
  <si>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</si>
  <si>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</si>
  <si>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</si>
  <si>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</si>
  <si>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</si>
  <si>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</si>
  <si>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</si>
  <si>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</si>
  <si>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</si>
  <si>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</si>
  <si>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</si>
  <si>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</si>
  <si>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</si>
  <si>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</si>
  <si>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</si>
  <si>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</si>
  <si>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</si>
  <si>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</si>
  <si>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</si>
  <si>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</si>
  <si>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</si>
  <si>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</si>
  <si>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</si>
  <si>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</si>
  <si>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</si>
  <si>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</si>
  <si>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</si>
  <si>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</si>
  <si>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</si>
  <si>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</si>
  <si>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</si>
  <si>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</si>
  <si>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</si>
  <si>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</si>
  <si>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</si>
  <si>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</si>
  <si>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</si>
  <si>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</si>
  <si>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</si>
  <si>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</si>
  <si>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</si>
  <si>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</si>
  <si>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</si>
  <si>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</si>
  <si>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</si>
  <si>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</si>
  <si>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</si>
  <si>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</si>
  <si>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</si>
  <si>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</si>
  <si>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</si>
  <si>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</si>
  <si>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</si>
  <si>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</si>
  <si>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</si>
  <si>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</si>
  <si>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</si>
  <si>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</si>
  <si>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</si>
  <si>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</si>
  <si>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</si>
  <si>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</si>
  <si>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</si>
  <si>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</si>
  <si>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</si>
  <si>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</si>
  <si>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</si>
  <si>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</si>
  <si>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</si>
  <si>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</si>
  <si>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</si>
  <si>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</si>
  <si>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</si>
  <si>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</si>
  <si>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</si>
  <si>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</si>
  <si>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</si>
  <si>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</si>
  <si>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</si>
  <si>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</si>
  <si>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</si>
  <si>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</si>
  <si>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</si>
  <si>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</si>
  <si>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</si>
  <si>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</si>
  <si>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</si>
  <si>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</si>
  <si>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</si>
  <si>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</si>
  <si>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</si>
  <si>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</si>
  <si>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</si>
  <si>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</si>
  <si>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</si>
  <si>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</si>
  <si>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</si>
  <si>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</si>
  <si>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</si>
  <si>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</si>
  <si>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</si>
  <si>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</si>
  <si>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</si>
  <si>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</si>
  <si>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</si>
  <si>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</si>
  <si>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</si>
  <si>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</si>
  <si>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</si>
  <si>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</si>
  <si>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</si>
  <si>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</si>
  <si>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</si>
  <si>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</si>
  <si>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</si>
  <si>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</si>
  <si>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</si>
  <si>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</si>
  <si>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</si>
  <si>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</si>
  <si>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</si>
  <si>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</si>
  <si>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</si>
  <si>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</si>
  <si>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</si>
  <si>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</si>
  <si>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</si>
  <si>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</si>
  <si>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</si>
  <si>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</si>
  <si>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</si>
  <si>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</si>
  <si>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</si>
  <si>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</si>
  <si>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</si>
  <si>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</si>
  <si>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</si>
  <si>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</si>
  <si>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</si>
  <si>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</si>
  <si>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</si>
  <si>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</si>
  <si>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</si>
  <si>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</si>
  <si>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</si>
  <si>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</si>
  <si>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</si>
  <si>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</si>
  <si>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</si>
  <si>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</si>
  <si>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</si>
  <si>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</si>
  <si>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</si>
  <si>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</si>
  <si>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</si>
  <si>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</si>
  <si>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</si>
  <si>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</si>
  <si>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</si>
  <si>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</si>
  <si>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</si>
  <si>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</si>
  <si>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</si>
  <si>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</si>
  <si>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</si>
  <si>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</si>
  <si>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</si>
  <si>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</si>
  <si>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</si>
  <si>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</si>
  <si>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</si>
  <si>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</si>
  <si>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</si>
  <si>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</si>
  <si>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</si>
  <si>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</si>
  <si>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</si>
  <si>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</si>
  <si>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</si>
  <si>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</si>
  <si>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</si>
  <si>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</si>
  <si>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</si>
  <si>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</si>
  <si>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</si>
  <si>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</si>
  <si>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</si>
  <si>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</si>
  <si>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</si>
  <si>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</si>
  <si>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</si>
  <si>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</si>
  <si>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</si>
  <si>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</si>
  <si>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</si>
  <si>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</si>
  <si>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</si>
  <si>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</si>
  <si>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</si>
  <si>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</si>
  <si>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</si>
  <si>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</si>
  <si>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</si>
  <si>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</si>
  <si>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</si>
  <si>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</si>
  <si>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</si>
  <si>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</si>
  <si>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</si>
  <si>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</si>
  <si>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</si>
  <si>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</si>
  <si>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</si>
  <si>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</si>
  <si>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</si>
  <si>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</si>
  <si>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</si>
  <si>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</si>
  <si>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</si>
  <si>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</si>
  <si>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</si>
  <si>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</si>
  <si>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</si>
  <si>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</si>
  <si>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</si>
  <si>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</si>
  <si>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</si>
  <si>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</si>
  <si>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</si>
  <si>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</si>
  <si>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</si>
  <si>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</si>
  <si>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</si>
  <si>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</si>
  <si>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</si>
  <si>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</si>
  <si>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</si>
  <si>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</si>
  <si>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</si>
  <si>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</si>
  <si>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</si>
  <si>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</si>
  <si>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</si>
  <si>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</si>
  <si>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</si>
  <si>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</si>
  <si>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</si>
  <si>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</si>
  <si>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</si>
  <si>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</si>
  <si>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</si>
  <si>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</si>
  <si>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</si>
  <si>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</si>
  <si>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</si>
  <si>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</si>
  <si>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</si>
  <si>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</si>
  <si>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</si>
  <si>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</si>
  <si>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</si>
  <si>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</si>
  <si>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</si>
  <si>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</si>
  <si>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</si>
  <si>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</si>
  <si>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</si>
  <si>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</si>
  <si>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</si>
  <si>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</si>
  <si>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</si>
  <si>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</si>
  <si>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</si>
  <si>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</si>
  <si>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</si>
  <si>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</si>
  <si>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</si>
  <si>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</si>
  <si>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</si>
  <si>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</si>
  <si>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</si>
  <si>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</si>
  <si>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</si>
  <si>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</si>
  <si>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</si>
  <si>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</si>
  <si>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</si>
  <si>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</si>
  <si>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</si>
  <si>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</si>
  <si>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</si>
  <si>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</si>
  <si>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</si>
  <si>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</si>
  <si>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</si>
  <si>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</si>
  <si>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</si>
  <si>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</si>
  <si>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</si>
  <si>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</si>
  <si>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</si>
  <si>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</si>
  <si>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</si>
  <si>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</si>
  <si>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</si>
  <si>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</si>
  <si>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</si>
  <si>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</si>
  <si>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</si>
  <si>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</si>
  <si>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</si>
  <si>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</si>
  <si>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</si>
  <si>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</si>
  <si>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</si>
  <si>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</si>
  <si>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</si>
  <si>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</si>
  <si>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</si>
  <si>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</si>
  <si>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</si>
  <si>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</si>
  <si>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</si>
  <si>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</si>
  <si>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</si>
  <si>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</si>
  <si>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</si>
  <si>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</si>
  <si>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</si>
  <si>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</si>
  <si>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</si>
  <si>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</si>
  <si>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</si>
  <si>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</si>
  <si>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</si>
  <si>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</si>
  <si>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</si>
  <si>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</si>
  <si>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</si>
  <si>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</si>
  <si>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</si>
  <si>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</si>
  <si>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</si>
  <si>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</si>
  <si>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</si>
  <si>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</si>
  <si>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</si>
  <si>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</si>
  <si>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</si>
  <si>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</si>
  <si>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</si>
  <si>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</si>
  <si>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</si>
  <si>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</si>
  <si>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</si>
  <si>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</si>
  <si>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</si>
  <si>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</si>
  <si>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</si>
  <si>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</si>
  <si>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</si>
  <si>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</si>
  <si>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</si>
  <si>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</si>
  <si>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</si>
  <si>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</si>
  <si>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</si>
  <si>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</si>
  <si>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</si>
  <si>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</si>
  <si>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</si>
  <si>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</si>
  <si>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</si>
  <si>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</si>
  <si>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</si>
  <si>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</si>
  <si>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</si>
  <si>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</si>
  <si>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</si>
  <si>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</si>
  <si>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</si>
  <si>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</si>
  <si>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</si>
  <si>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</si>
  <si>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</si>
  <si>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</si>
  <si>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</si>
  <si>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</si>
  <si>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</si>
  <si>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</si>
  <si>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</si>
  <si>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</si>
  <si>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</si>
  <si>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</si>
  <si>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</si>
  <si>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</si>
  <si>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</si>
  <si>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</si>
  <si>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</si>
  <si>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</si>
  <si>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</si>
  <si>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</si>
  <si>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</si>
  <si>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</si>
  <si>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</si>
  <si>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</si>
  <si>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</si>
  <si>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</si>
  <si>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</si>
  <si>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</si>
  <si>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</si>
  <si>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</si>
  <si>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</si>
  <si>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</si>
  <si>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</si>
  <si>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</si>
  <si>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</si>
  <si>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</si>
  <si>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</si>
  <si>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</si>
  <si>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</si>
  <si>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</si>
  <si>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</si>
  <si>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</si>
  <si>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</si>
  <si>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</si>
  <si>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</si>
  <si>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</si>
  <si>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</si>
  <si>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</si>
  <si>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</si>
  <si>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</si>
  <si>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</si>
  <si>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</si>
  <si>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</si>
  <si>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</si>
  <si>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</si>
  <si>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</si>
  <si>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</si>
  <si>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</si>
  <si>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</si>
  <si>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</si>
  <si>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</si>
  <si>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</si>
  <si>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</si>
  <si>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</si>
  <si>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</si>
  <si>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</si>
  <si>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</si>
  <si>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</si>
  <si>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</si>
  <si>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</si>
  <si>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</si>
  <si>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</si>
  <si>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</si>
  <si>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</si>
  <si>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</si>
  <si>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</si>
  <si>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</si>
  <si>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</si>
  <si>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</si>
  <si>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</si>
  <si>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</si>
  <si>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</si>
  <si>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</si>
  <si>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</si>
  <si>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</si>
  <si>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</si>
  <si>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</si>
  <si>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</si>
  <si>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</si>
  <si>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</si>
  <si>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</si>
  <si>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</si>
  <si>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</si>
  <si>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</si>
  <si>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</si>
  <si>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</si>
  <si>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</si>
  <si>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</si>
  <si>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</si>
  <si>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</si>
  <si>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</si>
  <si>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</si>
  <si>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</si>
  <si>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</si>
  <si>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</si>
  <si>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</si>
  <si>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</si>
  <si>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</si>
  <si>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</si>
  <si>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</si>
  <si>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</si>
  <si>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</si>
  <si>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</si>
  <si>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</si>
  <si>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</si>
  <si>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</si>
  <si>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</si>
  <si>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</si>
  <si>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</si>
  <si>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</si>
  <si>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</si>
  <si>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</si>
  <si>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</si>
  <si>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</si>
  <si>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</si>
  <si>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</si>
  <si>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</si>
  <si>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</si>
  <si>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</si>
  <si>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</si>
  <si>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</si>
  <si>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</si>
  <si>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</si>
  <si>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</si>
  <si>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</si>
  <si>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</si>
  <si>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</si>
  <si>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</si>
  <si>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</si>
  <si>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</si>
  <si>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</si>
  <si>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</si>
  <si>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</si>
  <si>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</si>
  <si>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</si>
  <si>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</si>
  <si>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</si>
  <si>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</si>
  <si>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</si>
  <si>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</si>
  <si>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</si>
  <si>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</si>
  <si>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</si>
  <si>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</si>
  <si>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</si>
  <si>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</si>
  <si>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</si>
  <si>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</si>
  <si>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</si>
  <si>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</si>
  <si>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</si>
  <si>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</si>
  <si>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</si>
  <si>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</si>
  <si>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</si>
  <si>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</si>
  <si>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</si>
  <si>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</si>
  <si>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</si>
  <si>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</si>
  <si>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</si>
  <si>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</si>
  <si>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</si>
  <si>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</si>
  <si>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</si>
  <si>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</si>
  <si>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</si>
  <si>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</si>
  <si>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</si>
  <si>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</si>
  <si>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</si>
  <si>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</si>
  <si>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</si>
  <si>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</si>
  <si>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</si>
  <si>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</si>
  <si>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</si>
  <si>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</si>
  <si>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</si>
  <si>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</si>
  <si>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</si>
  <si>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</si>
  <si>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</si>
  <si>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</si>
  <si>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</si>
  <si>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</si>
  <si>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</si>
  <si>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</si>
  <si>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</si>
  <si>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</si>
  <si>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</si>
  <si>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</si>
  <si>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</si>
  <si>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</si>
  <si>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</si>
  <si>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</si>
  <si>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</si>
  <si>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</si>
  <si>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</si>
  <si>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</si>
  <si>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</si>
  <si>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</si>
  <si>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</si>
  <si>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</si>
  <si>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</si>
  <si>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</si>
  <si>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</si>
  <si>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</si>
  <si>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</si>
  <si>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</si>
  <si>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</si>
  <si>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</si>
  <si>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</si>
  <si>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</si>
  <si>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</si>
  <si>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</si>
  <si>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</si>
  <si>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</si>
  <si>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</si>
  <si>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</si>
  <si>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</si>
  <si>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</si>
  <si>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</si>
  <si>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</si>
  <si>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</si>
  <si>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</si>
  <si>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</si>
  <si>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</si>
  <si>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</si>
  <si>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</si>
  <si>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</si>
  <si>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</si>
  <si>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</si>
  <si>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</si>
  <si>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</si>
  <si>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</si>
  <si>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</si>
  <si>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</si>
  <si>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</si>
  <si>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</si>
  <si>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</si>
  <si>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</si>
  <si>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</si>
  <si>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</si>
  <si>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</si>
  <si>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</si>
  <si>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</si>
  <si>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</si>
  <si>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</si>
  <si>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</si>
  <si>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</si>
  <si>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</si>
  <si>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</si>
  <si>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</si>
  <si>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</si>
  <si>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</si>
  <si>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</si>
  <si>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</si>
  <si>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</si>
  <si>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</si>
  <si>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</si>
  <si>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</si>
  <si>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</si>
  <si>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</si>
  <si>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</si>
  <si>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</si>
  <si>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</si>
  <si>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</si>
  <si>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</si>
  <si>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</si>
  <si>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</si>
  <si>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</si>
  <si>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</si>
  <si>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</si>
  <si>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</si>
  <si>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</si>
  <si>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</si>
  <si>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</si>
  <si>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</si>
  <si>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</si>
  <si>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</si>
  <si>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</si>
  <si>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</si>
  <si>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</si>
  <si>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</si>
  <si>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</si>
  <si>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</si>
  <si>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</si>
  <si>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</si>
  <si>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</si>
  <si>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</si>
  <si>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</si>
  <si>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</si>
  <si>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</si>
  <si>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</si>
  <si>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</si>
  <si>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</si>
  <si>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</si>
  <si>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</si>
  <si>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</si>
  <si>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</si>
  <si>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</si>
  <si>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</si>
  <si>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</si>
  <si>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</si>
  <si>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</si>
  <si>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</si>
  <si>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</si>
  <si>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</si>
  <si>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</si>
  <si>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</si>
  <si>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</si>
  <si>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</si>
  <si>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</si>
  <si>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</si>
  <si>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</si>
  <si>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</si>
  <si>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</si>
  <si>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</si>
  <si>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</si>
  <si>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</si>
  <si>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</si>
  <si>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</si>
  <si>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</si>
  <si>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</si>
  <si>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</si>
  <si>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</si>
  <si>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</si>
  <si>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</si>
  <si>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</si>
  <si>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</si>
  <si>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</si>
  <si>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</si>
  <si>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</si>
  <si>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</si>
  <si>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</si>
  <si>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</si>
  <si>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</si>
  <si>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</si>
  <si>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</si>
  <si>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</si>
  <si>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</si>
  <si>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</si>
  <si>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</si>
  <si>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</si>
  <si>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</si>
  <si>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</si>
  <si>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</si>
  <si>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</si>
  <si>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</si>
  <si>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</si>
  <si>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</si>
  <si>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</si>
  <si>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</si>
  <si>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</si>
  <si>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</si>
  <si>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</si>
  <si>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</si>
  <si>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</si>
  <si>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</si>
  <si>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</si>
  <si>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</si>
  <si>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</si>
  <si>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</si>
  <si>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</si>
  <si>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</si>
  <si>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</si>
  <si>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</si>
  <si>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</si>
  <si>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</si>
  <si>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</si>
  <si>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</si>
  <si>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</si>
  <si>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</si>
  <si>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</si>
  <si>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</si>
  <si>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</si>
  <si>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</si>
  <si>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</si>
  <si>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</si>
  <si>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</si>
  <si>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</si>
  <si>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</si>
  <si>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</si>
  <si>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</si>
  <si>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</si>
  <si>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</si>
  <si>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</si>
  <si>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</si>
  <si>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</si>
  <si>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</si>
  <si>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</si>
  <si>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</si>
  <si>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</si>
  <si>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</si>
  <si>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</si>
  <si>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</si>
  <si>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</si>
  <si>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</si>
  <si>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</si>
  <si>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</si>
  <si>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</si>
  <si>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</si>
  <si>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</si>
  <si>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</si>
  <si>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</si>
  <si>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</si>
  <si>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</si>
  <si>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</si>
  <si>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</si>
  <si>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</si>
  <si>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</si>
  <si>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</si>
  <si>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</si>
  <si>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</si>
  <si>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</si>
  <si>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</si>
  <si>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</si>
  <si>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</si>
  <si>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</si>
  <si>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</si>
  <si>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</si>
  <si>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</si>
  <si>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</si>
  <si>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</si>
  <si>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</si>
  <si>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</si>
  <si>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</si>
  <si>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</si>
  <si>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</si>
  <si>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</si>
  <si>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</si>
  <si>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</si>
  <si>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</si>
  <si>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</si>
  <si>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</si>
  <si>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</si>
  <si>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</si>
  <si>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</si>
  <si>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</si>
  <si>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</si>
  <si>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</si>
  <si>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</si>
  <si>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</si>
  <si>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</si>
  <si>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</si>
  <si>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</si>
  <si>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</si>
  <si>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</si>
  <si>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</si>
  <si>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</si>
  <si>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</si>
  <si>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</si>
  <si>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</si>
  <si>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</si>
  <si>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</si>
  <si>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</si>
  <si>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</si>
  <si>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</si>
  <si>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</si>
  <si>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</si>
  <si>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</si>
  <si>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</si>
  <si>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</si>
  <si>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</si>
  <si>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</si>
  <si>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</si>
  <si>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</si>
  <si>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</si>
  <si>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</si>
  <si>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</si>
  <si>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</si>
  <si>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</si>
  <si>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</si>
  <si>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</si>
  <si>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</si>
  <si>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</si>
  <si>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</si>
  <si>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</si>
  <si>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</si>
  <si>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</si>
  <si>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</si>
  <si>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</si>
  <si>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</si>
  <si>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</si>
  <si>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</si>
  <si>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</si>
  <si>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</si>
  <si>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</si>
  <si>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</si>
  <si>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</si>
  <si>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</si>
  <si>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</si>
  <si>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</si>
  <si>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</si>
  <si>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</si>
  <si>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</si>
  <si>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</si>
  <si>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</si>
  <si>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</si>
  <si>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</si>
  <si>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</si>
  <si>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</si>
  <si>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</si>
  <si>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</si>
  <si>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</si>
  <si>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</si>
  <si>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</si>
  <si>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</si>
  <si>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</si>
  <si>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</si>
  <si>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</si>
  <si>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</si>
  <si>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</si>
  <si>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</si>
  <si>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</si>
  <si>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</si>
  <si>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</si>
  <si>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</si>
  <si>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</si>
  <si>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</si>
  <si>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</si>
  <si>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</si>
  <si>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</si>
  <si>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</si>
  <si>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</si>
  <si>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</si>
  <si>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</si>
  <si>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</si>
  <si>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</si>
  <si>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</si>
  <si>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</si>
  <si>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</si>
  <si>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</si>
  <si>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</si>
  <si>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</si>
  <si>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</si>
  <si>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</si>
  <si>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</si>
  <si>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</si>
  <si>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</si>
  <si>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</si>
  <si>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</si>
  <si>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</si>
  <si>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</si>
  <si>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</si>
  <si>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</si>
  <si>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</si>
  <si>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</si>
  <si>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</si>
  <si>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</si>
  <si>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</si>
  <si>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</si>
  <si>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</si>
  <si>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</si>
  <si>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</si>
  <si>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</si>
  <si>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</si>
  <si>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</si>
  <si>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</si>
  <si>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</si>
  <si>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</si>
  <si>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</si>
  <si>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</si>
  <si>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</si>
  <si>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</si>
  <si>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</si>
  <si>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</si>
  <si>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</si>
  <si>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</si>
  <si>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</si>
  <si>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</si>
  <si>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</si>
  <si>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</si>
  <si>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</si>
  <si>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</si>
  <si>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</si>
  <si>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</si>
  <si>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</si>
  <si>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</si>
  <si>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</si>
  <si>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</si>
  <si>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</si>
  <si>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</si>
  <si>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</si>
  <si>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</si>
  <si>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</si>
  <si>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</si>
  <si>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</si>
  <si>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</si>
  <si>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</si>
  <si>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</si>
  <si>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</si>
  <si>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</si>
  <si>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</si>
  <si>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</si>
  <si>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</si>
  <si>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</si>
  <si>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</si>
  <si>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</si>
  <si>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</si>
  <si>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</si>
  <si>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</si>
  <si>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</si>
  <si>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</si>
  <si>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</si>
  <si>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</si>
  <si>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</si>
  <si>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</si>
  <si>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</si>
  <si>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</si>
  <si>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</si>
  <si>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</si>
  <si>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</si>
  <si>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</si>
  <si>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</si>
  <si>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</si>
  <si>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</si>
  <si>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</si>
  <si>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</si>
  <si>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</si>
  <si>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</si>
  <si>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</si>
  <si>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</si>
  <si>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</si>
  <si>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</si>
  <si>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</si>
  <si>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</si>
  <si>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</si>
  <si>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</si>
  <si>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</si>
  <si>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</si>
  <si>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</si>
  <si>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</si>
  <si>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</si>
  <si>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</si>
  <si>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</si>
  <si>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</si>
  <si>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</si>
  <si>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</si>
  <si>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</si>
  <si>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</si>
  <si>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</si>
  <si>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</si>
  <si>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</si>
  <si>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</si>
  <si>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</si>
  <si>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</si>
  <si>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</si>
  <si>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</si>
  <si>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</si>
  <si>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</si>
  <si>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</si>
  <si>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</si>
  <si>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</si>
  <si>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</si>
  <si>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</si>
  <si>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</si>
  <si>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</si>
  <si>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</si>
  <si>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</si>
  <si>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</si>
  <si>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</si>
  <si>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</si>
  <si>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</si>
  <si>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</si>
  <si>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</si>
  <si>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</si>
  <si>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</si>
  <si>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</si>
  <si>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</si>
  <si>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</si>
  <si>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</si>
  <si>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</si>
  <si>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</si>
  <si>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</si>
  <si>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</si>
  <si>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</si>
  <si>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</si>
  <si>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</si>
  <si>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</si>
  <si>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</si>
  <si>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</si>
  <si>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</si>
  <si>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</si>
  <si>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</si>
  <si>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</si>
  <si>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</si>
  <si>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</si>
  <si>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</si>
  <si>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</si>
  <si>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</si>
  <si>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</si>
  <si>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</si>
  <si>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</si>
  <si>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</si>
  <si>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</si>
  <si>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</si>
  <si>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</si>
  <si>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</si>
  <si>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</si>
  <si>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</si>
  <si>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</si>
  <si>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</si>
  <si>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</si>
  <si>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</si>
  <si>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</si>
  <si>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</si>
  <si>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</si>
  <si>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</si>
  <si>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</si>
  <si>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</si>
  <si>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</si>
  <si>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</si>
  <si>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</si>
  <si>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</si>
  <si>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</si>
  <si>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</si>
  <si>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</si>
  <si>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</si>
  <si>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</si>
  <si>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</si>
  <si>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</si>
  <si>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</si>
  <si>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</si>
  <si>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</si>
  <si>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</si>
  <si>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</si>
  <si>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</si>
  <si>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</si>
  <si>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</si>
  <si>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</si>
  <si>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</si>
  <si>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</si>
  <si>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</si>
  <si>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</si>
  <si>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</si>
  <si>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</si>
  <si>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</si>
  <si>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</si>
  <si>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</si>
  <si>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</si>
  <si>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</si>
  <si>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</si>
  <si>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</si>
  <si>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</si>
  <si>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</si>
  <si>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</si>
  <si>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</si>
  <si>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</si>
  <si>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</si>
  <si>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</si>
  <si>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</si>
  <si>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</si>
  <si>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</si>
  <si>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</si>
  <si>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</si>
  <si>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</si>
  <si>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</si>
  <si>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</si>
  <si>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</si>
  <si>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</si>
  <si>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</si>
  <si>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</si>
  <si>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</si>
  <si>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</si>
  <si>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</si>
  <si>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</si>
  <si>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</si>
  <si>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</si>
  <si>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</si>
  <si>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</si>
  <si>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</si>
  <si>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</si>
  <si>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</si>
  <si>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</si>
  <si>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</si>
  <si>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</si>
  <si>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</si>
  <si>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</si>
  <si>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</si>
  <si>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</si>
  <si>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</si>
  <si>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</si>
  <si>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</si>
  <si>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</si>
  <si>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</si>
  <si>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</si>
  <si>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</si>
  <si>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</si>
  <si>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</si>
  <si>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</si>
  <si>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</si>
  <si>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</si>
  <si>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</si>
  <si>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</si>
  <si>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</si>
  <si>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</si>
  <si>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</si>
  <si>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</si>
  <si>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</si>
  <si>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</si>
  <si>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</si>
  <si>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</si>
  <si>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</si>
  <si>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</si>
  <si>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</si>
  <si>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</si>
  <si>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</si>
  <si>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</si>
  <si>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</si>
  <si>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</si>
  <si>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</si>
  <si>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</si>
  <si>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</si>
  <si>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</si>
  <si>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</si>
  <si>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</si>
  <si>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</si>
  <si>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</si>
  <si>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</si>
  <si>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</si>
  <si>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</si>
  <si>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</si>
  <si>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</si>
  <si>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</si>
  <si>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</si>
  <si>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</si>
  <si>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</si>
  <si>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</si>
  <si>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</si>
  <si>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</si>
  <si>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</si>
  <si>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</si>
  <si>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</si>
  <si>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</si>
  <si>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</si>
  <si>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</si>
  <si>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</si>
  <si>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</si>
  <si>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</si>
  <si>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</si>
  <si>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</si>
  <si>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</si>
  <si>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</si>
  <si>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</si>
  <si>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</si>
  <si>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</si>
  <si>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</si>
  <si>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</si>
  <si>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</si>
  <si>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</si>
  <si>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</si>
  <si>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</si>
  <si>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</si>
  <si>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</si>
  <si>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</si>
  <si>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</si>
  <si>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</si>
  <si>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</si>
  <si>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</si>
  <si>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</si>
  <si>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</si>
  <si>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</si>
  <si>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</si>
  <si>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</si>
  <si>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</si>
  <si>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</si>
  <si>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</si>
  <si>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</si>
  <si>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</si>
  <si>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</si>
  <si>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</si>
  <si>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</si>
  <si>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</si>
  <si>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</si>
  <si>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</si>
  <si>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</si>
  <si>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</si>
  <si>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</si>
  <si>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</si>
  <si>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</si>
  <si>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</si>
  <si>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</si>
  <si>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</si>
  <si>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</si>
  <si>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</si>
  <si>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</si>
  <si>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</si>
  <si>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</si>
  <si>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</si>
  <si>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</si>
  <si>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</si>
  <si>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</si>
  <si>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</si>
  <si>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</si>
  <si>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</si>
  <si>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</si>
  <si>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</si>
  <si>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</si>
  <si>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</si>
  <si>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</si>
  <si>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</si>
  <si>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</si>
  <si>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</si>
  <si>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</si>
  <si>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</si>
  <si>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</si>
  <si>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</si>
  <si>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</si>
  <si>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</si>
  <si>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</si>
  <si>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</si>
  <si>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</si>
  <si>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</si>
  <si>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</si>
  <si>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</si>
  <si>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</si>
  <si>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</si>
  <si>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</si>
  <si>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</si>
  <si>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</si>
  <si>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</si>
  <si>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</si>
  <si>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</si>
  <si>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</si>
  <si>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</si>
  <si>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</si>
  <si>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</si>
  <si>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</si>
  <si>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</si>
  <si>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</si>
  <si>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</si>
  <si>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</si>
  <si>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</si>
  <si>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</si>
  <si>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</si>
  <si>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</si>
  <si>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</si>
  <si>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</si>
  <si>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</si>
  <si>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</si>
  <si>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</si>
  <si>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</si>
  <si>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</si>
  <si>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</si>
  <si>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</si>
  <si>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</si>
  <si>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</si>
  <si>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</si>
  <si>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</si>
  <si>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</si>
  <si>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</si>
  <si>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</si>
  <si>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</si>
  <si>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</si>
  <si>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</si>
  <si>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</si>
  <si>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</si>
  <si>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</si>
  <si>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</si>
  <si>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</si>
  <si>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</si>
  <si>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</si>
  <si>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</si>
  <si>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</si>
  <si>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</si>
  <si>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</si>
  <si>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</si>
  <si>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</si>
  <si>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</si>
  <si>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</si>
  <si>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</si>
  <si>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</si>
  <si>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</si>
  <si>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</si>
  <si>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</si>
  <si>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</si>
  <si>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</si>
  <si>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</si>
  <si>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</si>
  <si>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</si>
  <si>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</si>
  <si>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</si>
  <si>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</si>
  <si>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</si>
  <si>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</si>
  <si>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</si>
  <si>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</si>
  <si>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</si>
  <si>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</si>
  <si>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</si>
  <si>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</si>
  <si>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</si>
  <si>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</si>
  <si>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</si>
  <si>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</si>
  <si>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</si>
  <si>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</si>
  <si>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</si>
  <si>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</si>
  <si>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</si>
  <si>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</si>
  <si>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</si>
  <si>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</si>
  <si>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</si>
  <si>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</si>
  <si>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</si>
  <si>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</si>
  <si>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</si>
  <si>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</si>
  <si>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</si>
  <si>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</si>
  <si>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</si>
  <si>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</si>
  <si>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</si>
  <si>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</si>
  <si>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</si>
  <si>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</si>
  <si>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</si>
  <si>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</si>
  <si>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</si>
  <si>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</si>
  <si>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</si>
  <si>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</si>
  <si>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</si>
  <si>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</si>
  <si>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</si>
  <si>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</si>
  <si>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</si>
  <si>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</si>
  <si>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</si>
  <si>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</si>
  <si>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</si>
  <si>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</si>
  <si>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</si>
  <si>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</si>
  <si>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</si>
  <si>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</si>
  <si>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</si>
  <si>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</si>
  <si>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</si>
  <si>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</si>
  <si>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</si>
  <si>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</si>
  <si>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</si>
  <si>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</si>
  <si>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</si>
  <si>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</si>
  <si>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</si>
  <si>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</si>
  <si>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</si>
  <si>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</si>
  <si>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</si>
  <si>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</si>
  <si>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</si>
  <si>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</si>
  <si>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</si>
  <si>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</si>
  <si>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</si>
  <si>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</si>
  <si>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</si>
  <si>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</si>
  <si>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</si>
  <si>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</si>
  <si>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</si>
  <si>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</si>
  <si>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</si>
  <si>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</si>
  <si>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</si>
  <si>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</si>
  <si>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</si>
  <si>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</si>
  <si>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</si>
  <si>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</si>
  <si>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</si>
  <si>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</si>
  <si>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</si>
  <si>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</si>
  <si>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</si>
  <si>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</si>
  <si>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</si>
  <si>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</si>
  <si>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</si>
  <si>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</si>
  <si>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</si>
  <si>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</si>
  <si>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</si>
  <si>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</si>
  <si>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</si>
  <si>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</si>
  <si>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</si>
  <si>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</si>
  <si>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</si>
  <si>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</si>
  <si>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</si>
  <si>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</si>
  <si>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</si>
  <si>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</si>
  <si>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</si>
  <si>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</si>
  <si>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</si>
  <si>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</si>
  <si>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</si>
  <si>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</si>
  <si>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</si>
  <si>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</si>
  <si>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</si>
  <si>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</si>
  <si>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</si>
  <si>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</si>
  <si>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</si>
  <si>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</si>
  <si>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</si>
  <si>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</si>
  <si>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</si>
  <si>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</si>
  <si>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</si>
  <si>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</si>
  <si>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</si>
  <si>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</si>
  <si>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</si>
  <si>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</si>
  <si>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</si>
  <si>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</si>
  <si>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</si>
  <si>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</si>
  <si>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</si>
  <si>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</si>
  <si>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</si>
  <si>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</si>
  <si>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</si>
  <si>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</si>
  <si>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</si>
  <si>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</si>
  <si>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</si>
  <si>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</si>
  <si>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</si>
  <si>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</si>
  <si>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</si>
  <si>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</si>
  <si>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</si>
  <si>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</si>
  <si>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</si>
  <si>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</si>
  <si>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</si>
  <si>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</si>
  <si>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</si>
  <si>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</si>
  <si>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</si>
  <si>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</si>
  <si>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</si>
  <si>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</si>
  <si>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</si>
  <si>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</si>
  <si>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</si>
  <si>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</si>
  <si>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</si>
  <si>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</si>
  <si>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</si>
  <si>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</si>
  <si>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</si>
  <si>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</si>
  <si>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</si>
  <si>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</si>
  <si>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</si>
  <si>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</si>
  <si>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</si>
  <si>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</si>
  <si>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</si>
  <si>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</si>
  <si>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</si>
  <si>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</si>
  <si>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</si>
  <si>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</si>
  <si>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</si>
  <si>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</si>
  <si>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</si>
  <si>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</si>
  <si>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</si>
  <si>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</si>
  <si>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</si>
  <si>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</si>
  <si>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</si>
  <si>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</si>
  <si>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</si>
  <si>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</si>
  <si>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</si>
  <si>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</si>
  <si>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</si>
  <si>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</si>
  <si>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</si>
  <si>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</si>
  <si>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</si>
  <si>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</si>
  <si>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</si>
  <si>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</si>
  <si>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</si>
  <si>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</si>
  <si>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</si>
  <si>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</si>
  <si>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</si>
  <si>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</si>
  <si>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</si>
  <si>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</si>
  <si>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</si>
  <si>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</si>
  <si>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</si>
  <si>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</si>
  <si>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</si>
  <si>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</si>
  <si>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</si>
  <si>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</si>
  <si>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</si>
  <si>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</si>
  <si>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</si>
  <si>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</si>
  <si>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</si>
  <si>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</si>
  <si>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</si>
  <si>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Condition Track
(apply to defenses, attacks, skill, and ability checks)</t>
  </si>
  <si>
    <t>DC 15: heal 6 hit points
DC 20: heal 12 hit points
DC 25: heal 18 hit points
DC 30: heal 24 hit points                                                                                                                
Gain 1 DSP and move -1 persistant  step down condition track
Spend a Force Point to avoid moving down the condition track</t>
  </si>
  <si>
    <t>DC 15: +17 vs. Reflex, 2d6 damage 
DC 20: +17 vs. Reflex 3d6 damage 
DC 25: +17 vs. Reflex 4d6 damage 
DC 30: +17 vs. Reflex 5d6 damage 
Spend a Force Point to add a bonus of 3 damage</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</si>
  <si>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</si>
  <si>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</si>
  <si>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</si>
  <si>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</si>
  <si>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</si>
  <si>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+17 vs. Reflex; deal 3d8 bludgeoning, piercing or slashing damage and targets take -2 penalty attack until the start of your next turn, area attack
Spend Force Point for half damage on a miss</t>
  </si>
  <si>
    <t>+17 vs. Reflex, target is considered flat-footed and all other creatures have concealment against them until the start of your next turn
Spend Force Point to use as a free action</t>
  </si>
  <si>
    <t>+17 vs. Fortitude; deal 4d6 fire damage and target catches on fire, half damage on miss, area attack, Use the Force = attack bonus of fire     
Spend Force Point to move target -1 down track</t>
  </si>
  <si>
    <t>DC 15: +17 vs. Fortitude, 2d6 damage, half next turn if you exceed Fortitude by 5 or more
DC 20: 3d6 damage
DC 25: 4d6 damage
DC 30: 5d6 damage
Spend a Force Point for all adjacent to target take half once if over their Fortitude</t>
  </si>
  <si>
    <t>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</si>
  <si>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+17 vs. Reflex +10 to disarm, item drops to ground or flys to your hand
Spend Force Point to destroy object, dealing damage equal to the Use the Force check</t>
  </si>
  <si>
    <t>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</si>
  <si>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+17 vs. Reflex, target takes 8d6 damage and moves -1 step down the condition track, half damage on a miss
Spend a Force Point to move target an additional step down the condition track</t>
  </si>
  <si>
    <t>DC 15: +17 vs. Fortitude, 1d6 Force damage and -5 to target's threshold until end of your next turn
DC 20: as DC 15, except 2d6 Force damage
DC 25: as DC 15, except 3d6 Force damage
DC 30: as DC 15, except 4d6 Force damage
Spend a Force Point to reduce damage threshold by -10</t>
  </si>
  <si>
    <t>+17 vs. Will, deal 4d6 damage and targets are knocked prone; half damage on a miss
Spend a Force Point to deal +2d6 damage</t>
  </si>
  <si>
    <t>+17 vs. Fortitude, target moves -1 step down the condition track and one additonal step for ever 5 points exceeding Fortitude
Spend a Force Point to move target an additional step down track</t>
  </si>
  <si>
    <t>+17 vs. Strength check + base attack + size modifier, push target back 1 square + 1 square per 5 points over the Strength check; target takes 1d6 damage if pushed into an object
Spend a Force Point to apply -5 penalty to opponent's check, 2d6 damage if pushed into larger object</t>
  </si>
  <si>
    <t>+17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</si>
  <si>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+17 vs. Reflex, deal 3d8 damage and move target -1 step down the condition track, half damage on a miss                                                                                  
Spend a Force Point to deal an additional +2d6 damage</t>
  </si>
  <si>
    <t>+17 vs. attack roll, take half damage and make a single attack against target after damage, deal half damage on a miss
Spend a Force Point to take no damage from the incoming attack</t>
  </si>
  <si>
    <t>+17 vs. Fortitude, target moves -1 step down the condition track takes a -5 penalty to damage threshold
Spend Force Point to increase the penalty to damage threshold to -10</t>
  </si>
  <si>
    <t>DC 20: +17 vs. Will, deal 2d6 Force damage, target loses swift action on their next turn
DC 25: as DC 20 except move action
DC 30: as DC 20 except standard action
DC 35: as DC 20 except standard and swift action
Spend a Force Point to deal +2d6 damage</t>
  </si>
  <si>
    <t>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</si>
  <si>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</si>
  <si>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+17 vs. Fortitude, target moves -1 step down the condition track, if they are at the bottom of the condition track you can choose to kill them or put them in a Force trance</t>
  </si>
  <si>
    <t>+17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</si>
  <si>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+17 vs. damage to negate, failure take damage as normal, must be aware of attack
Spend a Force Point to regain hit points equal to the damage negated</t>
  </si>
  <si>
    <t>+17 vs. Will to reduce attack by -5, if attack misses you can make them reroll against an adjacent creature, also at -5 to attack        
Spend Force Point to apply -5 to all attacks they make until the start of its next turnFALSE</t>
  </si>
  <si>
    <t>+17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</si>
  <si>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</si>
  <si>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+17 vs. check of Force power to negate, beat check of Force power by 5 or more and redirect against creator; if the creator in turn rebukes, both of you suffer the effects of the power
Spend a Force Point for no effect on 2nd rebuke</t>
  </si>
  <si>
    <t>+17 vs. Reflex, target takes 3d6 damage, natural 20 is considered a critical and doubles damage, if target is reduced to 0 hit points, you can rip target in half
Spend a Force Point to deal +2d6 damage</t>
  </si>
  <si>
    <t>+17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</si>
  <si>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</si>
  <si>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+17 vs. Fortitude; reduce speed 1 square and -10 penalty to Acrobatics, Climb, Endurance, Initiative, Jump, Stealth, Swim
DC 20: speed -2 squares
DC 25: speed -3 squares
DC 30: speed -4 squares
Spend Force Point for -5 Fort against this power</t>
  </si>
  <si>
    <t>+17 vs. Fortitude; 2d6 Force damage and target is pushed one square away from you                                                               
Spend Force Point to affect all enemies adjacent to you, move does not provoke attack of opportunity</t>
  </si>
  <si>
    <t>+17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</si>
  <si>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+17 vs. Will; deal 2d6 Force damage and target loses swift action next turn
Spend Force Point to deal +2d6 damage</t>
  </si>
  <si>
    <t xml:space="preserve">+17 vs. attack roll for half damage; if Use the Force beats assailant's Will,  assailant is flat-footed 
Spend a Force Point to take no damage </t>
  </si>
  <si>
    <t>+17 vs. Fortitude; 4d6 damage; if target moves down condition track, persistent condition DC 20 to remove; spend a Force Point for +2d6 damage</t>
  </si>
  <si>
    <t>+17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</si>
  <si>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+17 vs. Will, target can take only one standard action on their next turn
DC 20: can only take 1 move action
DC 25: can take only 1 swift action
DC 30: can take no actions on next turn
Spend a Force Point to give -2 penalty to all Defenses until your next turn</t>
  </si>
  <si>
    <t>+17 vs. attack for half damage and move adjacent to attacker and make a single lightsaber attack without provoking
Spend a Force Point to treat attacker as flat-footed</t>
  </si>
  <si>
    <t>+17 vs. ranged attack or Use the Force to negate ranged attack or move object
Spend a Force Point to intercept autofire, no damage if Use the Force beats the attack roll, otherwise half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</si>
  <si>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</si>
  <si>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</si>
  <si>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</si>
  <si>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</si>
  <si>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</si>
  <si>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Ballistakinesis (standard; all targets within a 2×2 area, 12 squares and line of sight) • Telekinetic
+17 vs. Reflex; deal 3d8 bludgeoning, piercing or slashing damage and targets take -2 penalty attack until the start of your next turn, area attack
Spend Force Point for half damage on a miss</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</si>
  <si>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</si>
  <si>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</si>
  <si>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</si>
  <si>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</si>
  <si>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</si>
  <si>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Blind (swift; one living creature within 12 squares) 
+17 vs. Reflex, target is considered flat-footed and all other creatures have concealment against them until the start of your next turn
Spend Force Point to use as a free action</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</si>
  <si>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</si>
  <si>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</si>
  <si>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</si>
  <si>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</si>
  <si>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Combustion (standard; all targets within a 2×2 area, 12 squares and line of sight) 
+17 vs. Fortitude; deal 4d6 fire damage and target catches on fire, half damage on miss, area attack, Use the Force = attack bonus of fire     
Spend Force Point to move target -1 down track</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</si>
  <si>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</si>
  <si>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</si>
  <si>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</si>
  <si>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</si>
  <si>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Corruption (standard; one creature within 12 squares and line of sight) • Dark Side
DC 15: +17 vs. Fortitude, 2d6 damage, half next turn if you exceed Fortitude by 5 or more
DC 20: 3d6 damage
DC 25: 4d6 damage
DC 30: 5d6 damage
Spend a Force Point for all adjacent to target take half once if over their Fortitude</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</si>
  <si>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</si>
  <si>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</si>
  <si>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</si>
  <si>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</si>
  <si>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</si>
  <si>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</si>
  <si>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Deflecting Slash (reaction; you) • Lightsaber Form
DC 15: +17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</si>
  <si>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</si>
  <si>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</si>
  <si>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</si>
  <si>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</si>
  <si>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</si>
  <si>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</si>
  <si>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</si>
  <si>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</si>
  <si>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</si>
  <si>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</si>
  <si>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Farseeing (full; one creature you know or have met before) 
+17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</si>
  <si>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Fear (swift; one living creature within 12 squares and line of sight) • Dark Side
DC 15: +17 vs. Will, target can take only one standard action on their next turn
DC 20: can only take 1 move action
DC 25: can take only 1 swift action
DC 30: can take no actions on next turn
Spend a Force Point to give -2 penalty to all Defenses until your next turn</t>
  </si>
  <si>
    <t>Spend a Force Point to treat attacker as flat-footed</t>
  </si>
  <si>
    <t>Fluid Riposte (reaction; you) • Lightsaber Form
+17 vs. attack for half damage and move adjacent to attacker and make a single lightsaber attack without provoking
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</si>
  <si>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</si>
  <si>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</si>
  <si>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</si>
  <si>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Force Blast (standard; one target within 12 squares and line of sight) 
DC 15: +17 vs. Reflex, 2d6 damage 
DC 20: +17 vs. Reflex 3d6 damage 
DC 25: +17 vs. Reflex 4d6 damage 
DC 30: +17 vs. Reflex 5d6 damage 
Spend a Force Point to add a bonus of 3 damage</t>
  </si>
  <si>
    <t>one target within 12 squares</t>
  </si>
  <si>
    <t>Force Disarm (standard; one target within 12 squares) 
+17 vs. Reflex +10 to disarm, item drops to ground or flys to your hand
Spend Force Point to destroy object, dealing damage equal to the Use the Force check</t>
  </si>
  <si>
    <t>Force Grip (standard; one target within 12 squares) • Telekinetic
DC 15: +17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</si>
  <si>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</si>
  <si>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</si>
  <si>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</si>
  <si>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Force Lightning (standard; one target within 6 squares) • Dark Side
+17 vs. Reflex, target takes 8d6 damage and moves -1 step down the condition track, half damage on a miss
Spend a Force Point to move target an additional step down the condition track</t>
  </si>
  <si>
    <t>Force Scream (standard; all targets within 12 squares and line of sight) • Dark Side
DC 15: +17 vs. Fortitude, 1d6 Force damage and -5 to target's threshold until end of your next turn
DC 20: as DC 15, except 2d6 Force damage
DC 25: as DC 15, except 3d6 Force damage
DC 30: as DC 15, except 4d6 Force damage
Spend a Force Point to reduce damage threshold by -10</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</si>
  <si>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</si>
  <si>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</si>
  <si>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Force Slam (standard; all targets within a 6 square cone) • Telekinetic
+17 vs. Will, deal 4d6 damage and targets are knocked prone; half damage on a miss
Spend a Force Point to deal +2d6 damage</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</si>
  <si>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</si>
  <si>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</si>
  <si>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</si>
  <si>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</si>
  <si>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</si>
  <si>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Force Stun (standard; 1) 
+17 vs. Fortitude, target moves -1 step down the condition track and one additonal step for ever 5 points exceeding Fortitude
Spend a Force Point to move target an additional step down track</t>
  </si>
  <si>
    <t>one object or character within 12 squares and line of sight</t>
  </si>
  <si>
    <t>Force Thrust (standard; one object or character within 12 squares and line of sight) • Telekinetic
+17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</si>
  <si>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</si>
  <si>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</si>
  <si>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Force Whirlwind (standard; one creature or driod within 12 squares and line of sight) • Telekinetic
+17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</si>
  <si>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</si>
  <si>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</si>
  <si>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</si>
  <si>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</si>
  <si>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</si>
  <si>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</si>
  <si>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</si>
  <si>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</si>
  <si>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</si>
  <si>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</si>
  <si>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</si>
  <si>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 (reaction; one incoming ranged attack targeting you) • Telekinetic
+17 vs. ranged attack or Use the Force to negate ranged attack or move object
Spend a Force Point to intercept autofire, no damage if Use the Force beats the attack roll, otherwise half damage</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</si>
  <si>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</si>
  <si>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</si>
  <si>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Kinetic Combat (standard; you) • Telekinetic
+17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</si>
  <si>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</si>
  <si>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Lightning Burst (standard; all adjacent targets) • Dark Side
+17 vs. Reflex, deal 3d8 damage and move target -1 step down the condition track, half damage on a miss                                                                                  
Spend a Force Point to deal an additional +2d6 damage</t>
  </si>
  <si>
    <t>Spend a Force Point to take no damage from the incoming attack</t>
  </si>
  <si>
    <t>Makashi Riposte (reaction; you; when targeted by a melee attack) • Lightsaber Form
+17 vs. attack roll, take half damage and make a single attack against target after damage, deal half damage on a miss
Spend a Force Point to take no damage from the incoming attack</t>
  </si>
  <si>
    <t>Malacia (standard; 1) • Light Side
+17 vs. Fortitude, target moves -1 step down the condition track takes a -5 penalty to damage threshold
Spend Force Point to increase the penalty to damage threshold to -10</t>
  </si>
  <si>
    <t>Memory Walk (standard; one creature with an Intelligence of 3 or higher within 6 squares and line of sight) • Dark Side, Mind-Affecting
DC 20: +17 vs. Will, deal 2d6 Force damage, target loses swift action on their next turn
DC 25: as DC 20 except move action
DC 30: as DC 20 except standard action
DC 35: as DC 20 except standard and swift action
Spend a Force Point to deal +2d6 damage</t>
  </si>
  <si>
    <t>Mind Shard (standard; one creature within 12 squares and line of sight) • Mind-Affecting
DC 15: +17 vs. Will, deal 2d8 damage and move the target -1 step down the condtion track which cannot be removed until the end of your next turn
DC 20: as DC 15 except 3d8 damage
DC 25: as DC 15 except 4d8 damage
DC 30: as DC 15 except 5d8 damage
Spend a Force Point to deal +2d8 damage</t>
  </si>
  <si>
    <t>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</si>
  <si>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+17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</si>
  <si>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Morichro (standard; one living creature you have grabbed or grappled) 
After making a grab or grapple, +17 vs. Fortitude, target moves -1 step down the condition track, if they are at the bottom of the condition track you can choose to kill them or put them in a Force trance</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</si>
  <si>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</si>
  <si>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</si>
  <si>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</si>
  <si>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Negate Energy (reaction; one attack that deals energy damage) 
+17 vs. damage to negate, failure take damage as normal, must be aware of attack
Spend a Force Point to regain hit points equal to the damage negated</t>
  </si>
  <si>
    <t>Obscure (reaction; one target within 12 squares and line of sight) • Mind-Affecting
+17 vs. Will to reduce attack by -5, if attack misses you can make them reroll against an adjacent creature, also at -5 to attack        
Spend Force Point to apply -5 to all attacks they make until the start of its next turnFALSE</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</si>
  <si>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</si>
  <si>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</si>
  <si>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</si>
  <si>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</si>
  <si>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</si>
  <si>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</si>
  <si>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Plant Surge (standard; one creature within 12 squares and line of sight) 
+17 vs. Fortitude, target's speed reduced to 0 until end of your next turn, can escape as a standard grapple vs. Use the Force check
Must have adjacent plants nearby
Spend a Force Point to impose -10 on grapple checks to escape</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</si>
  <si>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</si>
  <si>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</si>
  <si>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Pushing Slash (standard; one enemy within reach) • Lightsaber Form, Telekinetic
DC 15: make single lightsaber attack, if it damages target, +17 vs. Fortitude to push target 2 squares without provoking an attack of opportunity
DC 20: as DC 15 except push 3 squares
DC 25: as DC 15 except push 4 squares
DC 30: as DC 15 except push 5 squares
Spend a Force Point to knock target prone at end of their forced move</t>
  </si>
  <si>
    <t>Rebuke (reaction; one Force power directed at you) 
+17 vs. check of Force power to negate, beat check of Force power by 5 or more and redirect against creator; if the creator in turn rebukes, both of you suffer the effects of the power
Spend a Force Point for no effect on 2nd rebuke</t>
  </si>
  <si>
    <t>Rend (standard; one target within 6 squares and line of sight) • Dark Side
+17 vs. Reflex, target takes 3d6 damage, natural 20 is considered a critical and doubles damage, if target is reduced to 0 hit points, you can rip target in half
Spend a Force Point to deal +2d6 damage</t>
  </si>
  <si>
    <t xml:space="preserve">
Spend a Force Point to apply a -5 penalty to opponent's check, and deal 2d6 damage if pushed into larger object</t>
  </si>
  <si>
    <t>Repulse (standard; all adjacent targets) • Telekinetic
+17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</si>
  <si>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</si>
  <si>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</si>
  <si>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</si>
  <si>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</si>
  <si>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</si>
  <si>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</si>
  <si>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</si>
  <si>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</si>
  <si>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</si>
  <si>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</si>
  <si>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</si>
  <si>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Sever Force (standard; one dark side Force user within 12 squares and line of sight) • Light Side
+17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</si>
  <si>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</si>
  <si>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</si>
  <si>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</si>
  <si>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Slow (standard; 1) • Telekinetic
DC 15: +17 vs. Fortitude; reduce speed 1 square and -10 penalty to Acrobatics, Climb, Endurance, Initiative, Jump, Stealth, Swim
DC 20: speed -2 squares
DC 25: speed -3 squares
DC 30: speed -4 squares
Spend Force Point for -5 Fort against this power</t>
  </si>
  <si>
    <t>Stagger (swift; 1) • Telekinetic
+17 vs. Fortitude; 2d6 Force damage and target is pushed one square away from you                                                               
Spend Force Point to affect all enemies adjacent to you, move does not provoke attack of opportunity</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</si>
  <si>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</si>
  <si>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</si>
  <si>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</si>
  <si>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</si>
  <si>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</si>
  <si>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Technometry (standard; one droid or electronic device touched) 
+17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</si>
  <si>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</si>
  <si>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</si>
  <si>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Thought Bomb (standard; all enemies within 2 squares) • Mind-Affecting
+17 vs. Will; deal 2d6 Force damage and target loses swift action next turn
Spend Force Point to deal +2d6 damage</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</si>
  <si>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</si>
  <si>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</si>
  <si>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 xml:space="preserve">Unbalancing Block (reaction; you) • Lightsaber Form
+17 vs. attack roll for half damage; if Use the Force beats assailant's Will,  assailant is flat-footed 
Spend a Force Point to take no damage </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</si>
  <si>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</si>
  <si>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</si>
  <si>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</si>
  <si>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</si>
  <si>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</si>
  <si>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</si>
  <si>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</si>
  <si>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</si>
  <si>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 (standard; one living creature within 6 squares) • Dark Side
+17 vs. Fortitude; 4d6 damage; if target moves down condition track, persistent condition DC 20 to remove; spend a Force Point for +2d6 damage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</si>
  <si>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</si>
  <si>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</si>
  <si>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</si>
  <si>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</si>
  <si>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</si>
  <si>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</si>
  <si>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</si>
  <si>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</si>
  <si>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</si>
  <si>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</si>
  <si>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</si>
  <si>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</si>
  <si>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</si>
  <si>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</si>
  <si>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</si>
  <si>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</si>
  <si>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</si>
  <si>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</si>
  <si>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</si>
  <si>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</si>
  <si>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</si>
  <si>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</si>
  <si>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</si>
  <si>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</si>
  <si>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</si>
  <si>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</si>
  <si>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</si>
  <si>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</si>
  <si>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</si>
  <si>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</si>
  <si>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</si>
  <si>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</si>
  <si>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Ranged by weapon +6</t>
  </si>
  <si>
    <t>Asheemi Ta</t>
  </si>
  <si>
    <t>Caitlen'gella ("Filly")</t>
  </si>
  <si>
    <t>Kael Ordo</t>
  </si>
  <si>
    <t>Yulaaz Orca</t>
  </si>
  <si>
    <t>Kyybecca</t>
  </si>
  <si>
    <t>Shanlar Vivani</t>
  </si>
  <si>
    <t>Melee lightsaber +6 (2d8+3)
Melee lightsaber +8 (2d8+3) with Charge</t>
  </si>
  <si>
    <t>Base Atk +5; Grp +6</t>
  </si>
  <si>
    <t>Fear, Force Lightning, Hatred, Rend</t>
  </si>
  <si>
    <t>Str 12, Dex 12, Con 12, Int 12, Wis 12, Cha 12</t>
  </si>
  <si>
    <t>Force Sensitivity, Force Training, Skill Focus (Use the Force), Weapon Proficiency (lightsabers)</t>
  </si>
  <si>
    <t>Deception +4, Persuasion +9, Use the Force +14</t>
  </si>
  <si>
    <t>lightsaber</t>
  </si>
  <si>
    <t>Sith Student - CL4</t>
  </si>
  <si>
    <t>Medium Human nonheroic 2/soldier 1/Jedi 3</t>
  </si>
  <si>
    <t>Melee lightsaber +8 (2d8+8)
Melee lightsaber +10 (2d8+8) with Acrobatic Strike
Melee lightsaber +10 (2d8+8) with Charge</t>
  </si>
  <si>
    <t>Battle Strike, Dark Rage</t>
  </si>
  <si>
    <t>Str 14, Dex 12, Con 12, Int 10, Wis 12, Cha 12</t>
  </si>
  <si>
    <t>Acrobatic Strike, Armor Proficiency (light), Force Sensitivity, Force Training, Weapon Focus (lightsabers), Weapon Proficiency (lightsabers)</t>
  </si>
  <si>
    <t>Acrobatics +9, Use the Force +9</t>
  </si>
  <si>
    <t>lightsaber, light Jedi battle armor</t>
  </si>
  <si>
    <t>Medium Human nonheroic 2/scoundrel 3/Jedi 3</t>
  </si>
  <si>
    <t>Melee force pike +6 (2d8+3)
Melee force pike +8 (2d8+3) with Cunning Attack</t>
  </si>
  <si>
    <t>Ranged by weapon +9</t>
  </si>
  <si>
    <t>Cunning Attack, Sneak Attack 1d6</t>
  </si>
  <si>
    <t>Cloak, Dark Rage, Resist Force</t>
  </si>
  <si>
    <t>Str 10, Dex 16, Con 12, Int 10, Wis 14, Cha 12</t>
  </si>
  <si>
    <t>Power of the Dark Side, Swift Power, Dastardly Strike, Sneak Attack 1d6</t>
  </si>
  <si>
    <t>Cunning Attack, Force Sensitivity, Force Training, Weapon Finesse, Weapon Proficiency (advanced melee), Weapon Proficiency (pistols)</t>
  </si>
  <si>
    <t>Stealth +12, Use the Force +10</t>
  </si>
  <si>
    <t>force pike, Sith robes</t>
  </si>
  <si>
    <t>Melee lightsaber +9 (2d8+3)
Melee lightsaber +11 (2d8+3) with Charge</t>
  </si>
  <si>
    <t>Ranged by weapon +10</t>
  </si>
  <si>
    <t>Base Atk +9; Grp +10</t>
  </si>
  <si>
    <t>Rapid Strike, Wicked Strike</t>
  </si>
  <si>
    <t>Corruption, Fear, Force Lightning (2), Hatred, Negate Energy, Rebuke, Rend, Wound</t>
  </si>
  <si>
    <t>Str 10, Dex 12, Con 12, Int 12, Wis 14, Cha 14</t>
  </si>
  <si>
    <t>Power of the Dark Side, Dark Preservation, Swift Power, Dark Healing</t>
  </si>
  <si>
    <t>Force Sensitivity, Force Training, Rapid Strike, Skill Focus (Use the Force), Weapon Proficiency (lightsabers), Wicked Strike</t>
  </si>
  <si>
    <t>Deception +6, Persuasion +12, Use the Force +17</t>
  </si>
  <si>
    <t>Force Lightning (2)</t>
  </si>
  <si>
    <t>Melee main-hand vibroblade +16 (2d6+8)
Melee main-hand vibroblade +18 (2d6+8) with Acrobatic Strike
Melee main-hand vibroblade +16 (3d6+8) with Acrobatic Strike and Rapid Strike
Melee main-hand vibroblade +14 (3d6+8) with Rapid Strike
Melee main-hand vibroblade +14 (2d6+8) with Dual weapon strike (full action)
Melee off-hand vibroblade +16 (2d6+8)
Melee off-hand vibroblade +14 (2d6+8) with Dual weapon strike (full action)
Melee off-hand vibroblade +12 (3d6+8) with Dual weapon strike (full action) with Rapid Strike
Melee off-hand vibroblade +16 (2d6+8) with Dual Weapon Flourish I (free action)
Melee off-hand vibroblade +14 (3d6+8) with Dual Weapon Flourish I (free action) with Rapid Strike</t>
  </si>
  <si>
    <t>Acrobatic Strike, Dual Weapon Flourish I, Dual Weapon Mastery I, Dual Weapon Mastery II, Rapid Strike</t>
  </si>
  <si>
    <t>Str 14, Dex 19, Con 11, Int 10, Wis 10, Cha 14</t>
  </si>
  <si>
    <t>Force Intuition, Block, Riposte, Dual Weapon Flourish I, Master of Elegance</t>
  </si>
  <si>
    <t>Acrobatic Strike, Dual Weapon Mastery I, Dual Weapon Mastery II, Force Sensitivity, Improved Defenses, Rapid Strike, Weapon Finesse, Weapon Focus (advanced melee), Weapon Proficiency (advanced melee)</t>
  </si>
  <si>
    <t>Acrobatics +15, Initiative (Use the Force) +13, Use the Force +13</t>
  </si>
  <si>
    <t>main-hand vibroblade, off-hand vibroblade, Sith lord's robes</t>
  </si>
  <si>
    <t>Medium Human nonheroic 3/Jedi 5/Sith Apprentice 4/Sith Lord 2</t>
  </si>
  <si>
    <t>Melee lightsaber +18 (2d8+15)
Melee lightsaber +13/+13 (2d8+15) with Double Attack
Melee lightsaber +20 (2d8+15) with Charge</t>
  </si>
  <si>
    <t>Ranged by weapon +14</t>
  </si>
  <si>
    <t>Base Atk +13; Grp +16</t>
  </si>
  <si>
    <t>Accelerated Strike, Double Attack (lightsabers)</t>
  </si>
  <si>
    <t>Battle Strike, Dark Rage, Force Lightning, Hatred, Negate Energy (2), Rebuke (2)</t>
  </si>
  <si>
    <t>Devastating Power</t>
  </si>
  <si>
    <t>Improved Dark Rage, Improved Force Lightning</t>
  </si>
  <si>
    <t>Str 16, Dex 12, Con 12, Int 10, Wis 16, Cha 18</t>
  </si>
  <si>
    <t>Block, Riposte, Weapon Specialization (lightsabers), Power of the Dark Side, Swift Power, Dark Scourge</t>
  </si>
  <si>
    <t>Accelerated Strike, Double Attack (lightsabers), Force Sensitivity, Force Training, Improved Damage Threshold, Weapon Finesse, Weapon Focus (lightsabers), Weapon Proficiency (lightsabers)</t>
  </si>
  <si>
    <t>Deception +8, Use the Force +16</t>
  </si>
  <si>
    <t>lightsaber (self-built), Sith lord's robes</t>
  </si>
  <si>
    <t>Negate Energy (2)</t>
  </si>
  <si>
    <t>Rebuke (2)</t>
  </si>
  <si>
    <t>Sith Maurader - CL15</t>
  </si>
  <si>
    <t>Medium Human nonheroic 3/soldier 3/Jedi 3/melee duelist 5/Sith Apprentice 1/Sith Lord 2</t>
  </si>
  <si>
    <t>Melee lightsaber +21 (2d8+12)
Melee lightsaber +19 (3d8+12) with Rapid Strike
Melee lightsaber +21 (2d8+12) and lightsaber, short +21 (2d6+12)
Melee lightsaber +19 (3d8+12) with Rapid Strike and lightsaber, short +19 (3d6+12) with Rapid Strike
Melee lightsaber, short +21 (2d6+12)
Melee lightsaber, short +19 (3d6+12) with Rapid Strike</t>
  </si>
  <si>
    <t>Ranged by weapon +19</t>
  </si>
  <si>
    <t>Base Atk +16; Grp +19</t>
  </si>
  <si>
    <t>Dual Weapon Flourish I, Dual Weapon Flourish II, Dual Weapon Mastery I, Dual Weapon Mastery II, Dual Weapon Mastery III, Rapid Strike, Withdrawal Strike (lightsabers)</t>
  </si>
  <si>
    <t>Str 17, Dex 17, Con 10, Int 12, Wis 12, Cha 14</t>
  </si>
  <si>
    <t>Block, Shoto Focus, Armored Defense, Improved Armor Defense, Shoto Master, Dual Weapon Flourish I, Dual Weapon Flourish II, Master of Elegance, Dark Scourge</t>
  </si>
  <si>
    <t>Armor Proficiency (light), Dual Weapon Mastery I, Dual Weapon Mastery II, Dual Weapon Mastery III, Force Sensitivity, Improved Defenses, Rapid Strike, Weapon Finesse, Weapon Focus (lightsabers), Weapon Proficiency (lightsabers), Withdrawal Strike (lightsabers)</t>
  </si>
  <si>
    <t>Deception +11, Initiative +16, Use the Force +15</t>
  </si>
  <si>
    <t>lightsaber (self-built), short lightsaber (self-built), light Jedi battle armor, Sith lord's robes</t>
  </si>
  <si>
    <t>Sith Lord Assassin - CL15</t>
  </si>
  <si>
    <t>Sith Dark Lord - CL16</t>
  </si>
  <si>
    <t>Kath Hound - CL3</t>
  </si>
  <si>
    <t>Small beast 4</t>
  </si>
  <si>
    <t>2 claws +5 (1d3+4) and bite +5 (1d4+4)</t>
  </si>
  <si>
    <t>Bantha Rush, Improved defenses</t>
  </si>
  <si>
    <t>Jump +9</t>
  </si>
  <si>
    <t>Wampa - CL4</t>
  </si>
  <si>
    <t>Large arctic beast 5</t>
  </si>
  <si>
    <t>Base Atk +3; Grp +13</t>
  </si>
  <si>
    <t>Str 20, Dex 10, Con 22, Int 6, Wis 15, Cha 10</t>
  </si>
  <si>
    <t>Str 14, Dex 10, Con 12, Int 2, Wis 9, Cha 8</t>
  </si>
  <si>
    <t>darkvision</t>
  </si>
  <si>
    <t>rend +2d6 (if both claws hit on same turn, +2d6 dmg)</t>
  </si>
  <si>
    <t>2 claws +8 (1d6+7) and bite +8 (1d8+7)
2 claws +5 (1d6+10) and bite +5 (1d8+10) with Power Attack
Reach 2 squares</t>
  </si>
  <si>
    <t>Power attack, skill training (Stealth)</t>
  </si>
  <si>
    <t>Stealth +7, Survival +9</t>
  </si>
  <si>
    <t>Nautolan padawan - CL3</t>
  </si>
  <si>
    <t>Medium Nautolan nonheroic 1/Jedi 3</t>
  </si>
  <si>
    <t>Basic, Nautila</t>
  </si>
  <si>
    <t>Melee lightsaber +5 (2d8+3)
Melee lightsaber +7 (2d8+3) with Charge
Melee lightsaber +0 (2d8+3)
Melee lightsaber, short +0 (2d6+3)</t>
  </si>
  <si>
    <t>Base Atk +3; Grp +5</t>
  </si>
  <si>
    <t>Str 15, Dex 15, Con 14, Int 10, Wis 10, Cha 10</t>
  </si>
  <si>
    <t>Breathe Underwater, Pheromonal Sensor, Low-Light Vision, Expert Swimmer, Swim Speed (4)</t>
  </si>
  <si>
    <t>Battle Meditation, Telekinetic Savant</t>
  </si>
  <si>
    <t>Dual Weapon Mastery I, Force Sensitivity, Force Training, Weapon Proficiency (lightsabers)</t>
  </si>
  <si>
    <t>Use the Force +7</t>
  </si>
  <si>
    <t>lightsaber, short lightsaber, Jedi padawan's robes</t>
  </si>
  <si>
    <t>Ithorian Jedi - CL7</t>
  </si>
  <si>
    <t>Medium Ithorian nonheroic 1/Jedi 7/jedi 7</t>
  </si>
  <si>
    <t>Basic, Ithorese, Nautila</t>
  </si>
  <si>
    <t>Melee lightsaber +11 (2d8+9)
Melee lightsaber +6/+6 (2d8+9) with Double Attack
Melee lightsaber +13 (2d8+9) with Charge</t>
  </si>
  <si>
    <t>Base Atk +7; Grp +9</t>
  </si>
  <si>
    <t>Enlighten, Farseeing, Move Object, Vital Transfer</t>
  </si>
  <si>
    <t>Str 14, Dex 12, Con 12, Int 12, Wis 16, Cha 16</t>
  </si>
  <si>
    <t>Bellow, Survival Instinct, Skill Focus Knowledge (Life Sciences) if trained</t>
  </si>
  <si>
    <t>Consular's Vitality, Improved Consular's Vitality, Block</t>
  </si>
  <si>
    <t>Double Attack (lightsabers), Force Sensitivity, Force Training, Skill Focus (Use the Force), Weapon Focus (lightsabers), Weapon Proficiency (lightsabers), Devastating Bellow</t>
  </si>
  <si>
    <t>Initiative +10, Use the Force +17</t>
  </si>
  <si>
    <t>lightsaber (self-built), Jedi robes</t>
  </si>
  <si>
    <t>Arlynn Varss</t>
  </si>
  <si>
    <t>Zeven Thanas</t>
  </si>
  <si>
    <t>HanK</t>
  </si>
  <si>
    <t>Iridonia Jakk</t>
  </si>
  <si>
    <t>Ishhkalwarr, the Shadow Wook</t>
  </si>
  <si>
    <t>Koth Drii</t>
  </si>
  <si>
    <t>Medium Kel Dor Jedi 7/Jedi Knight 2</t>
  </si>
  <si>
    <t>Melee unarmed w/ cortosis gauntlets +12 (1d10+8)</t>
  </si>
  <si>
    <t>Improved Convection</t>
  </si>
  <si>
    <t>Advantageous Attack, Cunning Attack, Exotic Weapon Proficiency (Bowcaster), Fleet-Footed, Point Blank Shot, Precise Shot, Running Attack, Shake it Off, Weapon Focus (Bowcaster), Weapon Proficiency (pistols), Weapon Proficiency (rifles), Weapon Proficiency (simple)</t>
  </si>
  <si>
    <t>Echani Training, Force Sensitivity, Force Training, Martial Arts I, Martial Arts II, Martial Arts III, Skill Training, Weapon Focus (simple), Weapon Proficiency (lightsabers), Weapon Proficiency (simple)</t>
  </si>
  <si>
    <t>Jedi robes, antiox breath mask, Kel Dor antiox filters (year's supply), 2 cortosis gauntlets</t>
  </si>
  <si>
    <t>Convection (2)</t>
  </si>
  <si>
    <t>Force Slam (2)</t>
  </si>
  <si>
    <t>Farseeing (3)</t>
  </si>
  <si>
    <t>Force Whirlwind (2)</t>
  </si>
  <si>
    <t>Move Object (2)</t>
  </si>
  <si>
    <t>Prescience (2)</t>
  </si>
  <si>
    <t>Basic, Togruti, Lekku, Ithorese</t>
  </si>
  <si>
    <t>Str 10, Dex 18, Con 12, Int 14, Wis 12, Cha 12</t>
  </si>
  <si>
    <t>Str 10, Dex 12, Con 10, Int 12, Wis 17, Cha 16</t>
  </si>
  <si>
    <t>SR</t>
  </si>
  <si>
    <t>DR</t>
  </si>
  <si>
    <t>Medium Selkath noble 1/Jedi 6</t>
  </si>
  <si>
    <t>Selkath, Zabrak, Ryl, Rakatan</t>
  </si>
  <si>
    <t>Melee lightsaber (green) +11 (2d8+3)
Melee lightsaber (green) +13 (2d8+3) with Charge</t>
  </si>
  <si>
    <t>Base Atk +6; Grp +8</t>
  </si>
  <si>
    <t>Force Slam, Force Whirlwind, Intercept, Move Object (2)</t>
  </si>
  <si>
    <t>Str 10, Dex 14, Con 12, Int 13, Wis 14, Cha 18</t>
  </si>
  <si>
    <t>Telekinetic Savant, Telekinetic Prodigy (Force slam, Force whirlwind), Noble Fencing Style, Waveform</t>
  </si>
  <si>
    <t>Fight Through Pain, Force Sensitivity, Force Training, Linguist, Skill Focus (Use the Force), Skill Training (Use the Force), Weapon Focus (lightsabers), Weapon Proficiency (lightsabers), Weapon Proficiency (pistols), Weapon Proficiency (simple)</t>
  </si>
  <si>
    <t>Deception +5, Initiative +10, Knowledge (Bureaucracy) +9, Knowledge (Social Sciences) +9, Perception +10, Persuasion +12, Use Computer +9, Use the Force +17</t>
  </si>
  <si>
    <t>lightsaber (green), Jedi robes</t>
  </si>
  <si>
    <t>Medium Wookiee Jedi 5</t>
  </si>
  <si>
    <t>Melee lightsaber (yellow) +10 (2d8+12)
Melee lightsaber (yellow) +12 (2d8+14) with Rage
Melee lightsaber (yellow) +14 (2d8+14) with Rage and Charge
Melee lightsaber (yellow) +12 (2d8+12) with Charge</t>
  </si>
  <si>
    <t>Base Atk +5; Grp +9</t>
  </si>
  <si>
    <t>Block, Controlled Rage</t>
  </si>
  <si>
    <t>Str 19, Dex 10, Con 17, Int 10, Wis 12, Cha 12</t>
  </si>
  <si>
    <t>Master of the Great Hunt, Block, Weapon Specialization (lightsabers)</t>
  </si>
  <si>
    <t>Controlled Rage, Focused Rage, Force Sensitivity, Skill Focus, Weapon Focus (lightsabers), Weapon Proficiency (lightsabers), Weapon Proficiency (simple)</t>
  </si>
  <si>
    <t>Perception +8, Use the Force +8</t>
  </si>
  <si>
    <t>lightsaber (yellow), Jedi robes</t>
  </si>
  <si>
    <t>Dmg</t>
  </si>
  <si>
    <t>CT</t>
  </si>
  <si>
    <t>Armor Proficiency (light), Dual Weapon Mastery I, Dual Weapon Mastery II, Exotic Weapon Proficiency (flamethrower), Weapon focus (rifles), Weapon Proficiency (simple weapons, rifles)</t>
  </si>
  <si>
    <t>Medium Droid soldier 7</t>
  </si>
  <si>
    <t>Medium Zabrak scout 2/scoundrel 3</t>
  </si>
  <si>
    <t>Medium Wookiee scout 2/scoundrel 5</t>
  </si>
  <si>
    <t>Melee unarmed +9 (1d4+5)</t>
  </si>
  <si>
    <t>Melee vibrowhip +4 (1d6+3)</t>
  </si>
  <si>
    <t>Melee sword, dire +5 (1d10+5)
Melee sword, dire +6 (1d10+5) with Skirmisher
Melee sword, dire +8 (1d10+9) with Skirmisher, Adv Atk, Cun Atk
Melee sword, dire +5 (1d10+9) with Advantageous Attack
Melee sword, dire +7 (1d10+5) with Cunning Attack</t>
  </si>
  <si>
    <t>Ranged bowcaster +8 (3d10+3)
Ranged bowcaster +9 (3d10+4) with Point Blank Shot
Ranged bowcaster +9 (3d10+3) with Skirmisher
Ranged bowcaster +10 (3d10+4) with Skirmisher and Point Blank Shot
Ranged bowcaster +12 (3d10+8) with Skirmisher, PBS, Adv Atk, Cun Atk
Ranged bowcaster +8 (3d10+3)
Ranged bowcaster +8 (3d10+7) with Advantageous Attack
Ranged bowcaster +10 (3d10+3) with Cunning Attack
Ranged bowcaster +10 (3d10+7) with Advantageous Atk and Cunning Atk
Ranged bowcaster +11 (3d10+8) with Point Blank Shot, Adv Atk, Cun Atk</t>
  </si>
  <si>
    <t>Cunning Attack, Point Blank Shot, Precise Shot, Skirmisher, Sneak Attack 1d6</t>
  </si>
  <si>
    <t>Autofire Assault, Just a Scratch, Devastating Attack (rifles), Weapon Specialization (rifles)</t>
  </si>
  <si>
    <t>Skirmisher, Sneak Attack 1d6, Sudden Strike, Evasion</t>
  </si>
  <si>
    <t>Init</t>
  </si>
  <si>
    <t>Thresh</t>
  </si>
  <si>
    <t>Shanlar Vivani CL 8</t>
  </si>
  <si>
    <t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t>
  </si>
  <si>
    <t>Medium Human soldier 6/scoundrel 1/gunslinger 1</t>
  </si>
  <si>
    <t>Basic, Ryl</t>
  </si>
  <si>
    <t>Melee vibrobayonet +10 (2d6+10)
Melee vibrobayonet +12 (2d6+10) with Charge</t>
  </si>
  <si>
    <t>Ranged blaster rifle, sniper (sav) +14 (3d10+4)
Ranged blaster rifle, sniper (sav) +19 (5d10+4) with vs. flat-footed, aim [zero]
Ranged blaster rifle, sniper (sav) +18 (4d10+4) with vs. flat-footed [zero]
Ranged blaster rifle, sniper (sav) +17 (5d10+4) with vs. REF, aim [zero]
Ranged blaster rifle, sniper (sav) +16 (4d10+4) with vs. REF [zero]
Ranged blaster, subrepeating +13 (3d6+9)
Ranged blaster, subrepeating +15 (4d6+9) with vs. REF [zero]
Ranged blaster, subrepeating +10 (4d6+9) with vs. REF, autofire [zero]
Ranged blaster, subrepeating +14 (3d6+10) with vs. REF [PBS]
Ranged blaster, subrepeating +9 (3d6+10) with vs. REF, autofire [PBS]</t>
  </si>
  <si>
    <t>Base Atk +7; Grp +13</t>
  </si>
  <si>
    <t>Careful Shot, Cunning Attack, Deadeye, Point Blank Shot, Precise Shot, Sniper, Zero Range</t>
  </si>
  <si>
    <t>Str 16, Dex 22, Con 16, Int 12, Wis 10, Cha 10</t>
  </si>
  <si>
    <t>Dastardly Strike, Armored Defense, Improved Armor Defense, Ambush Specialist, Old Faithful</t>
  </si>
  <si>
    <t>Armor Proficiency (light), Armor Proficiency (medium), Careful Shot, Cunning Attack, Deadeye, Implant Training, Point Blank Shot, Precise Shot, Sniper, Weapon Proficiency (pistols), Weapon Proficiency (rifles), Weapon Proficiency (simple), Zero Range</t>
  </si>
  <si>
    <t>Initiative +15, Knowledge (Tactics) +10, Mechanics +10, Perception +14, Stealth +25</t>
  </si>
  <si>
    <t>sniper blaster rifle, subrepeating blaster, Mandalorian battle armor (Superior Tech: Superior Agile Armor, Vacuum Seals, Internal Comlink, encrypted short-range holo, Helmet Package, superior, Jet Pack, Powered Exoskeleton, Shadowskin)</t>
  </si>
  <si>
    <t>Dastardly Strike (#) /Enc, /Day</t>
  </si>
  <si>
    <t>Armored Defense (#) /Enc, /Day</t>
  </si>
  <si>
    <t>Improved Armor Defense (#) /Enc, /Day</t>
  </si>
  <si>
    <t>Ambush Specialist (#) /Enc, /Day</t>
  </si>
  <si>
    <t>Old Faithful (#) /Enc, /Day</t>
  </si>
  <si>
    <t>Basic, Ryl, Lekku, Mando'a, Shyriiwook, Zabrak, Selkath, Shyriiwook</t>
  </si>
  <si>
    <t>Charging Fire, Point Blank Shot, Precise Shot, Rapid Shot</t>
  </si>
  <si>
    <t>Armor Proficiency (light), Charging Fire, Linguist, Point Blank Shot, Precise Shot, Quick Draw, Rapid Shot, Skill Focus (Deception), Weapon Proficiency (pistols), Weapon Proficiency (simple)</t>
  </si>
  <si>
    <t>main-hand heavy blaster, off-hand holdout blaster, datadagger, armored flight suit (Superior Tech: Superior Agile Armor, Vacuum Seals, Shadowskin), datapad, blank datacards, credit chip, concealed holster, hip holster, utility belt</t>
  </si>
  <si>
    <t>Wealth (#) /Enc, /Day</t>
  </si>
  <si>
    <t>Sneak Attack 1d6 (#) /Enc, /Day</t>
  </si>
  <si>
    <t>Second Skin (#) /Enc, /Day</t>
  </si>
  <si>
    <t>Block, Deflect</t>
  </si>
  <si>
    <t>Str 19, Dex 10, Con 14, Int 10, Wis 12, Cha 13</t>
  </si>
  <si>
    <t>Perception +10, Use the Force +10</t>
  </si>
  <si>
    <t>crossguard lightsaber, reactive claw, Jedi Knight Armor, ancient Jedi robes, comlink, earbud, credit chip, datapad, utility belt</t>
  </si>
  <si>
    <t>Battle Meditation (#) /Enc, /Day</t>
  </si>
  <si>
    <t>Block (#) /Enc, /Day</t>
  </si>
  <si>
    <t>Deflect (#) /Enc, /Day</t>
  </si>
  <si>
    <t>Weapon Specialization x1 (#) /Enc, /Day</t>
  </si>
  <si>
    <t>Armor Mastery (#) /Enc, /Day</t>
  </si>
  <si>
    <t>Weapon Specialization (lightsabers) (#) /Enc, /Day</t>
  </si>
  <si>
    <t>Basic, Zabrak, Shyriiwook</t>
  </si>
  <si>
    <t>Ranged bianca +13 (3d8+5)
Ranged bianca +8 (3d8+5) with Autofire
Ranged bianca -5 (4d8+29) with Autofire and Point Blank Shot
Ranged bianca +11 (3d8+5) with Autofire - braced
Ranged bianca +12 (3d8+6) with Autofire - braced and Point Blank Shot
Ranged bianca +13 (3d8+5)
Ranged bianca +11 (4d8+5) with Rapid Shot
Ranged bianca +12 (4d8+6) with Rapid Shot and Point Blank Shot</t>
  </si>
  <si>
    <t>Ranged blaster pistol, heavy +7 (3d8+2)</t>
  </si>
  <si>
    <t>Point Blank Shot, Precise Shot</t>
  </si>
  <si>
    <t>Str 14, Dex 18, Con ─, Int 12, Wis 10, Cha 10</t>
  </si>
  <si>
    <t>Str 12, Dex 16, Con 14, Int 12, Wis 11, Cha 14</t>
  </si>
  <si>
    <t>Disciplined Strike, Telekinetic Savant</t>
  </si>
  <si>
    <t>Dastardly Strike, Evasion</t>
  </si>
  <si>
    <t xml:space="preserve">Point Blank Shot, Precise Shot, Shake it Off, Weapon Focus (pistols), Weapon Proficiency (advanced melee), Weapon Proficiency (pistols), Weapon Proficiency (rifles), Weapon Proficiency (simple), Combat Trickery </t>
  </si>
  <si>
    <t>Initiative +12, Mechanics +9, Perception +8, Use Computer +9</t>
  </si>
  <si>
    <t>Deception +5, Endurance +9, Initiative +10, Mechanics +8, Perception +7 (can reroll, but must accept second result), Pilot +10</t>
  </si>
  <si>
    <t>lightsaber, mounted lightsaber, Jedi robes, 2 cybernetic prostheses, utility belt, tool kit, 2 computer spikes, 2 medpacs, 2 power packs, datapad, droid diagnostic</t>
  </si>
  <si>
    <t>bianca, 10 power packs</t>
  </si>
  <si>
    <t xml:space="preserve">Disciplined Strike () </t>
  </si>
  <si>
    <t xml:space="preserve">Weapon Specialization (lightsabers) () </t>
  </si>
  <si>
    <t xml:space="preserve">Autofire Assault () </t>
  </si>
  <si>
    <t xml:space="preserve">Dastardly Strike () </t>
  </si>
  <si>
    <t>Telekinetic Savant (1) /Enc</t>
  </si>
  <si>
    <t xml:space="preserve">Hotwire () </t>
  </si>
  <si>
    <t xml:space="preserve">Devastating Attack x1 () </t>
  </si>
  <si>
    <t xml:space="preserve">Sneak Attack 1d6 () </t>
  </si>
  <si>
    <t xml:space="preserve">Telekinetic Prodigy x1 () </t>
  </si>
  <si>
    <t xml:space="preserve">Personalized Modifications () </t>
  </si>
  <si>
    <t xml:space="preserve">Weapon Specialization x1 () </t>
  </si>
  <si>
    <t xml:space="preserve">Evasion () </t>
  </si>
  <si>
    <t xml:space="preserve">Melee Smash () </t>
  </si>
  <si>
    <t>Just a Scratch (1) /Enc</t>
  </si>
  <si>
    <t xml:space="preserve">Devastating Attack (rifles) () </t>
  </si>
  <si>
    <t xml:space="preserve">Devastating Attack (lightsabers) () </t>
  </si>
  <si>
    <t xml:space="preserve">Weapon Specialization (rifles) () </t>
  </si>
  <si>
    <t>Twi'lek Smuggler - CL2</t>
  </si>
  <si>
    <t>Twi'lek Enforcer - CL2</t>
  </si>
  <si>
    <t>Medium Twi'lek nonheroic 4/scoundrel 1</t>
  </si>
  <si>
    <t>Medium Twi'lek nonheroic 4/soldier 1</t>
  </si>
  <si>
    <t>Basic, Ryl, Lekku, Durese</t>
  </si>
  <si>
    <t>Basic, Ryl, Lekku</t>
  </si>
  <si>
    <t>Melee vibrosword +8 (2d8+8)
Melee vibrosword +6 (3d8+8) with Rapid Strike</t>
  </si>
  <si>
    <t>Ranged blaster pistol +7 (3d6+0)
Ranged blaster pistol +8 (3d6+1) with Point Blank Shot</t>
  </si>
  <si>
    <t>Str 11, Dex 17, Con 12, Int 12, Wis 10, Cha 12</t>
  </si>
  <si>
    <t>Str 17, Dex 13, Con 14, Int 10, Wis 10, Cha 10</t>
  </si>
  <si>
    <t>Armor Proficiency (light), Point Blank Shot, Precise Shot, Weapon Focus (pistols), Weapon Proficiency (pistols), Weapon Proficiency (simple)</t>
  </si>
  <si>
    <t>Armor Proficiency (light), Armor Proficiency (medium), Rapid Strike, Weapon Focus (advanced melee), Weapon Proficiency (advanced melee), Weapon Proficiency (simple)</t>
  </si>
  <si>
    <t>Initiative +10, Perception +7</t>
  </si>
  <si>
    <t>Initiative +8</t>
  </si>
  <si>
    <t>blaster pistol, combat jumpsuit</t>
  </si>
  <si>
    <t>vibrosword, battle armor</t>
  </si>
  <si>
    <t xml:space="preserve">Weapon Specialization (advanced melee) () </t>
  </si>
  <si>
    <t>Ana Del'Hania - CL12</t>
  </si>
  <si>
    <t>Medium Twi'lek nonheroic 2/noble 1/soldier 4/gunslinger 4/crime lord 3</t>
  </si>
  <si>
    <t>Basic, Ryl, Lekku, Gammorean, Sith</t>
  </si>
  <si>
    <t>Melee by weapon +12</t>
  </si>
  <si>
    <t>Ranged blaster pistol, hold-out +15 (3d4+10)
Ranged blaster pistol, hold-out +16 (4d4+13) with Rapid Shot and Point Blank Shot
Ranged blaster pistol, hold-out +15 (3d4+10) and blaster pistol, hold-out +15 (3d4+10)
Ranged blaster pistol, hold-out +16 (4d4+13) with Rapid Shot and Point Blank Shot and blaster pistol, hold-out +16 (4d4+13) with Rapid Shot and Point Blank Shot
Ranged blaster pistol, hold-out +15 (3d4+10)
Ranged blaster pistol, hold-out +16 (4d4+13) with Rapid Shot and Point Blank Shot</t>
  </si>
  <si>
    <t>Accelerated Strike, Dual Weapon Mastery I, Dual Weapon Mastery II, Point Blank Shot, Precise Shot, Rapid Shot</t>
  </si>
  <si>
    <t>Str 13, Dex 19, Con 10, Int 14, Wis 8, Cha 16</t>
  </si>
  <si>
    <t>Connections, Befuddle, Armored Defense, Bodyguard I, Trigger Work, Twin Shot, Weapon Specialization (pistols)</t>
  </si>
  <si>
    <t>Accelerated Strike, Armor Proficiency (light), Dual Weapon Mastery I, Dual Weapon Mastery II, Point Blank Shot, Precise Shot, Quick Draw, Rapid Shot, Weapon Proficiency (pistols)</t>
  </si>
  <si>
    <t>Deception +11, Initiative +16, Persuasion +15</t>
  </si>
  <si>
    <t>hold-out blaster, hold-out blaster, shadowsuit (Superior Tech: Superior Protective Armor)</t>
  </si>
  <si>
    <t>Connections (#) /Enc, /Day</t>
  </si>
  <si>
    <t>Befuddle (#) /Enc, /Day</t>
  </si>
  <si>
    <t>Attract Minion x2 (#) /Enc, /Day</t>
  </si>
  <si>
    <t>Bodyguard I (#) /Enc, /Day</t>
  </si>
  <si>
    <t>Trigger Work (#) /Enc, /Day</t>
  </si>
  <si>
    <t>Twin Shot (#) /Enc, /Day</t>
  </si>
  <si>
    <t>Weapon Specialization (pistols) (#) /Enc, /Day</t>
  </si>
  <si>
    <t>Gamorrean bodyguard - CL2</t>
  </si>
  <si>
    <t>Medium Gamorrean nonheroic 7</t>
  </si>
  <si>
    <t>Basic (Understand), Gammorean</t>
  </si>
  <si>
    <t>Melee arg'garok +9 (2d12+8)</t>
  </si>
  <si>
    <t>Str 18, Dex 10, Con 14, Int 8, Wis 10, Cha 10</t>
  </si>
  <si>
    <t>Primitive</t>
  </si>
  <si>
    <t>Exotic Weapon Proficiency (Arg'garok), Improved Damage Threshold, Improved Defenses, Toughness</t>
  </si>
  <si>
    <t>arg'garok</t>
  </si>
  <si>
    <t>Gamorrean thug - CL5</t>
  </si>
  <si>
    <t>Medium Gamorrean nonheroic 3/soldier 4</t>
  </si>
  <si>
    <t>Melee arg'garok +11 (2d12+11)</t>
  </si>
  <si>
    <t>Base Atk +6; Grp +10</t>
  </si>
  <si>
    <t>Melee Smash, Stunning Strike</t>
  </si>
  <si>
    <t>Exotic Weapon Proficiency (Arg'garok), Improved Damage Threshold, Improved Defenses, Overwhelming Attack, Toughness, Weapon Focus (Arg'garok)</t>
  </si>
  <si>
    <t>Melee Smash (#) /Enc, /Day</t>
  </si>
  <si>
    <t>Stunning Strike (#) /Enc, /Day</t>
  </si>
  <si>
    <t>Medium Cathar Jedi 5/soldier 2/imperial knight 1/Jedi Knight 1</t>
  </si>
  <si>
    <t>Medium Human Jedi 2/soldier 3/scoundrel 3/Jedi Knight 1</t>
  </si>
  <si>
    <t>Melee lightsaber, crossguard +15 (2d8+14)
Melee lightsaber, crossguard +17 (2d8+14) with Charge
Melee lightsaber, crossguard +16 (2d8+14) with Battle Meditation
Melee lightsaber, crossguard +18 (2d8+14) with Charge and Bt Med
Melee reactive claw +13 (1d10+8)
Melee reactive claw +14 (1d10+8) with Battle Meditation</t>
  </si>
  <si>
    <t>Melee lightsaber +14 (2d8+13)
Melee lightsaber +15 (2d8+15) with Personal Modifications
Melee lightsaber +12 (2d8+13) with Dual weapon strike (full action)
Melee lightsaber +13 (2d8+15) with Dual (full) &amp; Pers Mods
Melee 2h lightsaber +14 (2d8+17)
Melee 2h lightsaber +15 (2d8+19) with Personal Modifications
Melee mounted lightsaber +13 (2d8+11)
Melee mounted lightsaber +14 (2d8+13) with Personal Modifications
Melee mounted lightsaber +11 (2d8+11) with Dual weapon strike (full action)
Melee mounted lightsaber +12 (2d8+13) with Dual (full) &amp; Pers Mods</t>
  </si>
  <si>
    <t>Ranged blaster pistol, heavy +7 (3d8+4)
Ranged blaster pistol, heavy +8 (3d8+6) with Personal Modifications</t>
  </si>
  <si>
    <t>Dual Weapon Mastery I, Dual Weapon Mastery II, Follow Through, Point Blank Shot</t>
  </si>
  <si>
    <t>Battle Meditation, Block, Deflect, Juggernaut, Armor Mastery, Weapon Specialization (lightsabers)</t>
  </si>
  <si>
    <t>Weapon Specialization (lightsabers), Hotwire, Personalized Modifications, Melee Smash, Ataru, Devastating Attack (lightsabers), Weapon Specialization (lightsabers)</t>
  </si>
  <si>
    <t xml:space="preserve">Armor Proficiency (light), Armor Proficiency (medium), Deft Charge, Follow Through, Force Sensitivity, Martial Arts I, Martial Arts II, Weapon Focus (lightsabers), Weapon Proficiency (lightsabers), Weapon Proficiency (simple), Fleche </t>
  </si>
  <si>
    <t>Dual Weapon Mastery I, Dual Weapon Mastery II, Follow Through, Force Sensitivity, Force Training, Point Blank Shot, Quick Draw, Tech Specialist, Weapon Finesse, Weapon Focus (lightsabers), Weapon Proficiency (lightsabers), Weapon Proficiency (simple)</t>
  </si>
  <si>
    <t>Juggernaut (#) /Enc, /Day</t>
  </si>
  <si>
    <t xml:space="preserve">Ataru () </t>
  </si>
  <si>
    <t>Medium Togruta scout 1/Jedi 5</t>
  </si>
  <si>
    <t>Medium Twi'lek noble 1/scoundrel 1/soldier 5/gunslinger 1</t>
  </si>
  <si>
    <t>Medium Human Jedi 6</t>
  </si>
  <si>
    <t>Melee lightsaber +10 (2d8+5)
Melee lightsaber +12 (2d8+5) with Charge
Melee lightsaber +12 (2d8+7) with Pack Hunter (flanking)
Melee lightsaber +8 (3d8+5) with Rapid Strike
Melee lightsaber +10 (3d8+7) with Rapid Strike and Pack Hunter</t>
  </si>
  <si>
    <t>Melee datadagger +5 (1d4+3)</t>
  </si>
  <si>
    <t>Melee lightsaber +7 (2d8+3)
Melee kinetic lightsaber +9 (2d8+6)</t>
  </si>
  <si>
    <t>Ranged main-hand heavy blaster +12 (3d8+4)
Ranged main-hand heavy blaster +12 (4d8+4) with Rapid Shot
Ranged off-hand holdout blaster +12 (3d4+4)
Ranged off-hand holdout blaster +12 (4d4+4) with Rapid Shot</t>
  </si>
  <si>
    <t>Ranged by weapon +7</t>
  </si>
  <si>
    <t>Base Atk +6; Grp +7</t>
  </si>
  <si>
    <t>Melee Defense, Rapid Strike</t>
  </si>
  <si>
    <t>Ballistakinesis (2), Force Slam (2), Force Whirlwind (2), Intercept, Kinetic Combat, Move Object (3), Negate Energy, Pushing Slash, Rebuke, Repulse</t>
  </si>
  <si>
    <t>Str 8, Dex 19, Con 10, Int 15, Wis 10, Cha 16</t>
  </si>
  <si>
    <t>Weapon Specialization (lightsabers), Damage Reduction 10, Force Harmony, Evasion</t>
  </si>
  <si>
    <t>Wealth, Armored Defense, Improved Armor Defense, Second Skin, Trigger Work</t>
  </si>
  <si>
    <t>Force Sensitivity, Melee Defense, Rapid Strike, Weapon Finesse, Weapon Focus (lightsabers), Weapon Proficiency (lightsabers), Weapon Proficiency (pistols), Weapon Proficiency (rifles), Weapon Proficiency (simple)</t>
  </si>
  <si>
    <t>Force Sensitivity, Force Training, Improved Defenses, Skill Focus (Use the Force), Strong in the Force, Weapon Focus (lightsabers), Weapon Proficiency (lightsabers), Weapon Proficiency (simple)</t>
  </si>
  <si>
    <t>Acrobatics +12, Endurance +9, Initiative +12, Perception +9, Stealth +12 (can reroll, but must accept second result), Survival +9, Use the Force +9</t>
  </si>
  <si>
    <t>Deception +8, Initiative +13, Knowledge (Social Sciences) +11, Perception +9, Persuasion +12, Pilot +13, Stealth +18, Use Computer +11</t>
  </si>
  <si>
    <t>Acrobatics +9, Initiative +9, Perception +11, Use the Force +16</t>
  </si>
  <si>
    <t>Ballistakinesis (2)</t>
  </si>
  <si>
    <t>Move Object (3)</t>
  </si>
  <si>
    <t>move, attack GB 6 [29 vs 11 REF, 30 dmg, -1 CT]</t>
  </si>
  <si>
    <t>shoot at Zev [24 vs 25 REF, FP +8, 32 vs 25 REF, 21 dmg], off hand attack Zev [19 vs 25 REF, miss]</t>
  </si>
  <si>
    <t>move, std Force Slam GB 3,4,5,6 [33 vs 11 WIL, 18 dmg, prone]</t>
  </si>
  <si>
    <t>Fight Defensively +5 REF</t>
  </si>
  <si>
    <t>move to stand, move</t>
  </si>
  <si>
    <t>move to stand, AoO from Arlynn [21 vs 11 REF, 12 dmg], attack Arlynn [23 vs 18 REF, 26 dmg, -1 CT]</t>
  </si>
  <si>
    <t>move to stand, AoO from Zev [26 vs 10 REF -1 CT, 27 dmg, killed]</t>
  </si>
  <si>
    <t>killed</t>
  </si>
  <si>
    <t>std DR 10 [FF no FP], move tumble [21 vs 15 DC]</t>
  </si>
  <si>
    <t>move, attack GB5 [26 vs 10 REF -1 CT, 24 dmg, killed]</t>
  </si>
  <si>
    <t>swift second wind +27 hp, attack GB4 [17 vs 11 REF, 22 dmg, -1 CT]</t>
  </si>
  <si>
    <t>shoot at Zev [21 vs 25 REF, +10 FP, 31 vs 25 REF, 25 dmg, -1 CT], off hand attack Zev [32 vs 24 REF, 21 dmg, -1 CT]</t>
  </si>
  <si>
    <t>pushing slash [12 vs 11 REF, 9 dmg, 19 vs 15 FORT, pushed 2 sq, FP prone]</t>
  </si>
  <si>
    <t>[prone], move to stand, move</t>
  </si>
  <si>
    <t>attack Zev [14 vs 23 REF, miss]</t>
  </si>
  <si>
    <t>move, flank GB4 [28 vs 10 REF -1 CT, 19 dmg, killed]</t>
  </si>
  <si>
    <t>sheath mounted saber [free], swift draw blaster, shoot at GB3 [13 vs 11 REF, 21 dmg, -1 CT], move</t>
  </si>
  <si>
    <t>shoot at Shan [17 vs 27 REF, miss], off hand attack Shan [26 vs 27 REF, +7 FP,23 dmg]</t>
  </si>
  <si>
    <t>move, std Force Slam GB 1,2, Ana [31 vs 11 WIL, 25 WIL, 19 dmg, prone]</t>
  </si>
  <si>
    <t>move, charge GB2 [28 vs 16 REF, 23 dmg, -1 CT]</t>
  </si>
  <si>
    <t>[prone], move to stand, AoO from Shan [21 vs 10 REF -1 CT, 23 dmg, killed]</t>
  </si>
  <si>
    <t>withdrawal, move 3, move</t>
  </si>
  <si>
    <t>move, attack GB3 [20 vs 10 REF -1 CT, 14 dmg, killed]</t>
  </si>
  <si>
    <t>attack Ana [20 vs 25 REF, +7 FP, 27 vs 25 REF prone, 23 dmg, reaction Bodyguard, GB 1 takes 23 dmg, -1 CT], swift reactive claw [30 vs 25 REF prone, 10 dmg]</t>
  </si>
  <si>
    <t>3 swift to recover</t>
  </si>
  <si>
    <t>[prone], stand from prone, attack Shan [21 vs 27 REF, +7 FP, 20 dmg]</t>
  </si>
  <si>
    <t>swift telekinetic savant [Force Slam], Force slam all [28 vs 11 WIL, 25 WIL, 16 dmg, killed GB1, Ana prone]</t>
  </si>
  <si>
    <t>move, attack Ana prone [22 vs 25 REF, +6 FP, 8 dmg]</t>
  </si>
  <si>
    <t>attack Ana [18 vs 25 REF, +9 FP, 25 dmg], move</t>
  </si>
  <si>
    <t>[prone], stand from prone, AoO from Shan [27 vs 30 REF], attack Shan [22 vs 27 REF, +8 FP, 16 dmg]</t>
  </si>
  <si>
    <t>Force Whirlwind vs Ana [31 vs 27 FORT, 12 dmg, immobile]</t>
  </si>
  <si>
    <t>[immobile]</t>
  </si>
  <si>
    <t>move, flank Ana [21 vs 25 REF immobile, +5 FP, 22 dmg]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</si>
</sst>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_);\(#,##0\);\-"/>
    <numFmt numFmtId="168" formatCode="\+0&quot; die&quot;;\-0&quot; die&quot;;\-"/>
  </numFmts>
  <fonts count="26" x14ac:knownFonts="1">
    <font>
      <sz val="10"/>
      <name val="Arial"/>
    </font>
    <font>
      <sz val="10"/>
      <name val="Arial"/>
      <family val="2"/>
    </font>
    <font>
      <b/>
      <sz val="10"/>
      <name val="Arial"/>
      <family val="2"/>
    </font>
    <font>
      <sz val="10"/>
      <name val="Arial"/>
      <family val="2"/>
    </font>
    <font>
      <b/>
      <sz val="11"/>
      <name val="Arial"/>
      <family val="2"/>
    </font>
    <font>
      <b/>
      <sz val="12"/>
      <name val="Arial"/>
      <family val="2"/>
    </font>
    <font>
      <sz val="11"/>
      <name val="Arial"/>
      <family val="2"/>
    </font>
    <font>
      <i/>
      <sz val="11"/>
      <name val="Arial"/>
      <family val="2"/>
    </font>
    <font>
      <b/>
      <sz val="10"/>
      <color rgb="FF0070C0"/>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i/>
      <u/>
      <sz val="9"/>
      <name val="Arial"/>
      <family val="2"/>
    </font>
    <font>
      <u/>
      <sz val="9"/>
      <name val="Arial"/>
      <family val="2"/>
    </font>
    <font>
      <sz val="9"/>
      <name val="Arial"/>
      <family val="2"/>
    </font>
    <font>
      <sz val="8"/>
      <name val="Arial"/>
      <family val="2"/>
    </font>
    <font>
      <sz val="11"/>
      <color theme="0"/>
      <name val="Arial"/>
      <family val="2"/>
    </font>
    <font>
      <b/>
      <sz val="8"/>
      <name val="Arial"/>
      <family val="2"/>
    </font>
    <font>
      <sz val="8"/>
      <color theme="0" tint="-0.499984740745262"/>
      <name val="Arial"/>
      <family val="2"/>
    </font>
    <font>
      <sz val="12"/>
      <color theme="0"/>
      <name val="Arial"/>
      <family val="2"/>
    </font>
  </fonts>
  <fills count="15">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theme="5" tint="0.59999389629810485"/>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82">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2" fillId="5" borderId="10" xfId="0" applyFont="1" applyFill="1" applyBorder="1"/>
    <xf numFmtId="0" fontId="0" fillId="0" borderId="11" xfId="0" applyBorder="1"/>
    <xf numFmtId="0" fontId="3" fillId="5" borderId="12" xfId="0" applyFont="1" applyFill="1" applyBorder="1"/>
    <xf numFmtId="0" fontId="5" fillId="0" borderId="0" xfId="0" applyFont="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3" xfId="0" applyFill="1" applyBorder="1" applyAlignment="1">
      <alignment horizontal="left" vertical="top"/>
    </xf>
    <xf numFmtId="0" fontId="0" fillId="5" borderId="8" xfId="0" applyFill="1" applyBorder="1" applyAlignment="1">
      <alignment horizontal="left" vertical="top"/>
    </xf>
    <xf numFmtId="0" fontId="2" fillId="4" borderId="0" xfId="0" applyFont="1" applyFill="1" applyAlignment="1">
      <alignment vertical="top"/>
    </xf>
    <xf numFmtId="0" fontId="2" fillId="4" borderId="0" xfId="0" applyFont="1" applyFill="1" applyBorder="1" applyAlignment="1">
      <alignment vertical="top"/>
    </xf>
    <xf numFmtId="0" fontId="2" fillId="4" borderId="1" xfId="0" applyFont="1" applyFill="1" applyBorder="1" applyAlignment="1">
      <alignment vertical="top"/>
    </xf>
    <xf numFmtId="0" fontId="0" fillId="0" borderId="16" xfId="0" applyBorder="1" applyAlignment="1">
      <alignment horizontal="center"/>
    </xf>
    <xf numFmtId="0" fontId="3" fillId="0" borderId="17" xfId="0" applyFont="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165" fontId="0" fillId="0" borderId="0" xfId="0" applyNumberFormat="1" applyAlignment="1">
      <alignment horizontal="left" vertical="top" wrapText="1"/>
    </xf>
    <xf numFmtId="0" fontId="2" fillId="5" borderId="15" xfId="0" applyFont="1" applyFill="1" applyBorder="1" applyAlignment="1">
      <alignment horizontal="center" wrapText="1"/>
    </xf>
    <xf numFmtId="167" fontId="0" fillId="0" borderId="0" xfId="0" applyNumberFormat="1"/>
    <xf numFmtId="0" fontId="2" fillId="5" borderId="16" xfId="0" quotePrefix="1" applyFont="1" applyFill="1" applyBorder="1" applyAlignment="1">
      <alignment horizontal="center" wrapText="1"/>
    </xf>
    <xf numFmtId="167" fontId="0" fillId="0" borderId="0" xfId="0" applyNumberFormat="1" applyFill="1" applyAlignment="1">
      <alignment horizontal="right"/>
    </xf>
    <xf numFmtId="167" fontId="0" fillId="0" borderId="0" xfId="0" applyNumberFormat="1" applyAlignment="1">
      <alignment horizontal="center"/>
    </xf>
    <xf numFmtId="0" fontId="0" fillId="0" borderId="0" xfId="0" applyBorder="1" applyAlignment="1">
      <alignment horizontal="left" vertical="top" wrapText="1"/>
    </xf>
    <xf numFmtId="168" fontId="0" fillId="0" borderId="0" xfId="0" applyNumberFormat="1" applyAlignment="1">
      <alignment horizontal="left" vertical="top"/>
    </xf>
    <xf numFmtId="168" fontId="0" fillId="5" borderId="2" xfId="0" applyNumberFormat="1" applyFill="1" applyBorder="1" applyAlignment="1">
      <alignment horizontal="left" vertical="top"/>
    </xf>
    <xf numFmtId="168" fontId="0" fillId="5" borderId="5" xfId="0" applyNumberFormat="1" applyFill="1" applyBorder="1" applyAlignment="1">
      <alignment horizontal="left" vertical="top"/>
    </xf>
    <xf numFmtId="168" fontId="0" fillId="0" borderId="0" xfId="0" applyNumberFormat="1"/>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1" xfId="0" applyBorder="1" applyAlignment="1">
      <alignment horizontal="left" vertical="top"/>
    </xf>
    <xf numFmtId="0" fontId="0" fillId="0" borderId="0" xfId="0"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9" borderId="6" xfId="0" applyFill="1" applyBorder="1" applyAlignment="1">
      <alignment horizontal="center" vertical="top" wrapText="1"/>
    </xf>
    <xf numFmtId="0" fontId="0" fillId="9" borderId="3" xfId="0" applyFill="1" applyBorder="1" applyAlignment="1">
      <alignment horizontal="center" vertical="top" wrapText="1"/>
    </xf>
    <xf numFmtId="0" fontId="0" fillId="9" borderId="8" xfId="0" applyFill="1" applyBorder="1" applyAlignment="1">
      <alignment horizontal="center" vertical="top" wrapText="1"/>
    </xf>
    <xf numFmtId="164" fontId="7" fillId="6" borderId="22" xfId="0" applyNumberFormat="1" applyFont="1" applyFill="1" applyBorder="1" applyAlignment="1">
      <alignment horizontal="center" vertical="top" wrapText="1"/>
    </xf>
    <xf numFmtId="0" fontId="0" fillId="0" borderId="22" xfId="0" applyBorder="1" applyAlignment="1">
      <alignment horizontal="center" vertical="top"/>
    </xf>
    <xf numFmtId="0" fontId="0" fillId="10" borderId="9" xfId="0" applyFill="1" applyBorder="1" applyAlignment="1">
      <alignment horizontal="left" vertical="top"/>
    </xf>
    <xf numFmtId="0" fontId="0" fillId="10" borderId="0" xfId="0" applyFill="1" applyBorder="1" applyAlignment="1">
      <alignment horizontal="left" vertical="top" wrapText="1"/>
    </xf>
    <xf numFmtId="0" fontId="0" fillId="10" borderId="9" xfId="0" applyFill="1" applyBorder="1" applyAlignment="1">
      <alignment horizontal="left" vertical="top" wrapText="1"/>
    </xf>
    <xf numFmtId="167" fontId="0" fillId="0" borderId="0" xfId="0" applyNumberFormat="1" applyFill="1" applyAlignment="1">
      <alignment horizontal="center"/>
    </xf>
    <xf numFmtId="164" fontId="0" fillId="0" borderId="0" xfId="0" applyNumberFormat="1" applyAlignment="1">
      <alignment horizontal="center"/>
    </xf>
    <xf numFmtId="164" fontId="0" fillId="0" borderId="0" xfId="0" applyNumberFormat="1" applyFill="1" applyAlignment="1">
      <alignment horizontal="center"/>
    </xf>
    <xf numFmtId="167" fontId="8" fillId="0" borderId="0" xfId="0" applyNumberFormat="1" applyFont="1" applyFill="1" applyAlignment="1">
      <alignment horizontal="center"/>
    </xf>
    <xf numFmtId="0" fontId="2" fillId="0" borderId="0" xfId="0" applyFont="1"/>
    <xf numFmtId="0" fontId="1" fillId="0" borderId="11" xfId="0" applyFont="1" applyBorder="1"/>
    <xf numFmtId="0" fontId="1" fillId="0" borderId="0" xfId="0" applyFont="1"/>
    <xf numFmtId="0" fontId="12" fillId="0" borderId="0" xfId="0" applyFont="1" applyAlignment="1">
      <alignment horizontal="left"/>
    </xf>
    <xf numFmtId="0" fontId="0" fillId="0" borderId="16" xfId="0" applyBorder="1"/>
    <xf numFmtId="0" fontId="0" fillId="0" borderId="17" xfId="0" applyBorder="1"/>
    <xf numFmtId="166" fontId="0" fillId="0" borderId="0" xfId="0" applyNumberFormat="1" applyBorder="1" applyAlignment="1">
      <alignment horizontal="center"/>
    </xf>
    <xf numFmtId="166" fontId="0" fillId="0" borderId="25" xfId="0" applyNumberFormat="1" applyBorder="1" applyAlignment="1">
      <alignment horizontal="center"/>
    </xf>
    <xf numFmtId="0" fontId="0" fillId="5" borderId="0" xfId="0" applyFill="1"/>
    <xf numFmtId="0" fontId="10" fillId="0" borderId="0" xfId="0" applyFont="1"/>
    <xf numFmtId="0" fontId="10" fillId="0" borderId="0" xfId="0" applyFont="1" applyAlignment="1">
      <alignment vertical="top" wrapText="1"/>
    </xf>
    <xf numFmtId="0" fontId="10"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3" fillId="0" borderId="0" xfId="0" applyFont="1"/>
    <xf numFmtId="0" fontId="13" fillId="0" borderId="0" xfId="0" applyFont="1" applyAlignment="1">
      <alignment vertical="top" wrapText="1"/>
    </xf>
    <xf numFmtId="0" fontId="13" fillId="0" borderId="0" xfId="0" applyFont="1" applyAlignment="1"/>
    <xf numFmtId="0" fontId="0" fillId="0" borderId="0" xfId="0" applyNumberFormat="1" applyAlignment="1">
      <alignment vertical="top" wrapText="1"/>
    </xf>
    <xf numFmtId="0" fontId="0" fillId="11" borderId="0" xfId="0" applyFill="1" applyAlignment="1">
      <alignment vertical="top" wrapText="1"/>
    </xf>
    <xf numFmtId="0" fontId="2" fillId="5" borderId="24"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5" xfId="0" applyNumberFormat="1" applyFont="1" applyBorder="1" applyAlignment="1">
      <alignment horizontal="right"/>
    </xf>
    <xf numFmtId="0" fontId="0" fillId="0" borderId="12" xfId="0" applyBorder="1"/>
    <xf numFmtId="0" fontId="1" fillId="0" borderId="0" xfId="0" quotePrefix="1" applyFont="1"/>
    <xf numFmtId="166" fontId="0" fillId="0" borderId="18" xfId="0" applyNumberFormat="1" applyFill="1" applyBorder="1" applyAlignment="1">
      <alignment horizontal="center"/>
    </xf>
    <xf numFmtId="166" fontId="0" fillId="0" borderId="19" xfId="0" applyNumberFormat="1" applyFill="1" applyBorder="1" applyAlignment="1">
      <alignment horizontal="center"/>
    </xf>
    <xf numFmtId="0" fontId="0" fillId="0" borderId="16" xfId="0" applyBorder="1" applyAlignment="1">
      <alignment horizontal="left" indent="2"/>
    </xf>
    <xf numFmtId="0" fontId="0" fillId="0" borderId="17" xfId="0" applyBorder="1" applyAlignment="1">
      <alignment horizontal="left" indent="2"/>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indent="1"/>
    </xf>
    <xf numFmtId="0" fontId="1" fillId="0" borderId="1" xfId="0" applyFont="1" applyBorder="1" applyAlignment="1">
      <alignment horizontal="left" vertical="top" wrapText="1" indent="1"/>
    </xf>
    <xf numFmtId="0" fontId="1" fillId="0" borderId="0" xfId="0" applyFont="1" applyAlignment="1">
      <alignment horizontal="left" vertical="top"/>
    </xf>
    <xf numFmtId="0" fontId="0" fillId="10" borderId="7"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0" fillId="10" borderId="6" xfId="0" applyFill="1" applyBorder="1" applyAlignment="1">
      <alignment horizontal="left" vertical="top"/>
    </xf>
    <xf numFmtId="0" fontId="0" fillId="10" borderId="8" xfId="0" applyFill="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wrapText="1" indent="1"/>
    </xf>
    <xf numFmtId="0" fontId="6" fillId="0" borderId="0" xfId="0" applyFont="1"/>
    <xf numFmtId="0" fontId="6" fillId="0" borderId="0" xfId="0" applyFont="1" applyAlignment="1">
      <alignment horizontal="left" indent="1"/>
    </xf>
    <xf numFmtId="0" fontId="16" fillId="0" borderId="1" xfId="0" applyFont="1" applyBorder="1" applyAlignment="1">
      <alignment horizontal="left" vertical="top" wrapText="1" indent="1"/>
    </xf>
    <xf numFmtId="0" fontId="16" fillId="0" borderId="7" xfId="0" applyFont="1" applyBorder="1" applyAlignment="1">
      <alignment horizontal="left" vertical="top" wrapText="1" indent="1"/>
    </xf>
    <xf numFmtId="0" fontId="16" fillId="0" borderId="1" xfId="0" applyFont="1" applyFill="1" applyBorder="1" applyAlignment="1">
      <alignment horizontal="left" vertical="top" wrapText="1" indent="1"/>
    </xf>
    <xf numFmtId="0" fontId="16" fillId="8" borderId="13" xfId="0" applyFont="1" applyFill="1" applyBorder="1" applyAlignment="1">
      <alignment horizontal="left" vertical="top" wrapText="1" indent="1"/>
    </xf>
    <xf numFmtId="0" fontId="16" fillId="8" borderId="7" xfId="0" applyFont="1" applyFill="1" applyBorder="1" applyAlignment="1">
      <alignment horizontal="left" vertical="top" wrapText="1" indent="1"/>
    </xf>
    <xf numFmtId="0" fontId="16" fillId="8" borderId="4" xfId="0" applyFont="1" applyFill="1" applyBorder="1" applyAlignment="1">
      <alignment horizontal="left" vertical="top" wrapText="1" indent="1"/>
    </xf>
    <xf numFmtId="0" fontId="16" fillId="9" borderId="1" xfId="0" applyFont="1" applyFill="1" applyBorder="1" applyAlignment="1">
      <alignment horizontal="left" vertical="top" wrapText="1" indent="1"/>
    </xf>
    <xf numFmtId="166" fontId="16" fillId="9" borderId="7" xfId="0" applyNumberFormat="1" applyFont="1" applyFill="1" applyBorder="1" applyAlignment="1">
      <alignment horizontal="left" vertical="top" wrapText="1" indent="1"/>
    </xf>
    <xf numFmtId="0" fontId="16" fillId="9" borderId="1" xfId="0" applyFont="1" applyFill="1" applyBorder="1" applyAlignment="1">
      <alignment horizontal="left" vertical="center" wrapText="1" indent="1"/>
    </xf>
    <xf numFmtId="0" fontId="17" fillId="6" borderId="7" xfId="0" applyFont="1" applyFill="1" applyBorder="1" applyAlignment="1">
      <alignment horizontal="left" vertical="top" wrapText="1" indent="1"/>
    </xf>
    <xf numFmtId="168" fontId="17" fillId="6" borderId="4" xfId="0" applyNumberFormat="1" applyFont="1" applyFill="1" applyBorder="1" applyAlignment="1">
      <alignment horizontal="left" vertical="top" wrapText="1" indent="1"/>
    </xf>
    <xf numFmtId="0" fontId="17" fillId="6" borderId="6" xfId="0" applyFont="1" applyFill="1" applyBorder="1" applyAlignment="1">
      <alignment horizontal="left" vertical="top" wrapText="1" indent="1"/>
    </xf>
    <xf numFmtId="49" fontId="16" fillId="0" borderId="0" xfId="0" applyNumberFormat="1" applyFont="1" applyAlignment="1">
      <alignment horizontal="left" vertical="top" wrapText="1" indent="1"/>
    </xf>
    <xf numFmtId="49" fontId="16" fillId="0" borderId="0" xfId="0" applyNumberFormat="1" applyFont="1" applyAlignment="1">
      <alignment vertical="top" wrapText="1"/>
    </xf>
    <xf numFmtId="0" fontId="18" fillId="6" borderId="21" xfId="0" applyFont="1" applyFill="1" applyBorder="1" applyAlignment="1">
      <alignment horizontal="center" vertical="center" wrapText="1"/>
    </xf>
    <xf numFmtId="0" fontId="19" fillId="0" borderId="21"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0" borderId="20" xfId="0" applyFont="1" applyFill="1" applyBorder="1" applyAlignment="1">
      <alignment horizontal="center" vertical="center"/>
    </xf>
    <xf numFmtId="166"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6" fontId="16" fillId="0" borderId="21" xfId="0" applyNumberFormat="1" applyFont="1" applyFill="1" applyBorder="1" applyAlignment="1">
      <alignment horizontal="center" vertical="top"/>
    </xf>
    <xf numFmtId="0" fontId="16" fillId="0" borderId="21" xfId="0" applyFont="1" applyFill="1" applyBorder="1" applyAlignment="1">
      <alignment horizontal="center" vertical="top"/>
    </xf>
    <xf numFmtId="0" fontId="16" fillId="0" borderId="22" xfId="0" applyFont="1" applyFill="1" applyBorder="1" applyAlignment="1">
      <alignment horizontal="center" vertical="top"/>
    </xf>
    <xf numFmtId="166" fontId="16" fillId="0" borderId="7" xfId="0" applyNumberFormat="1" applyFont="1" applyBorder="1" applyAlignment="1">
      <alignment horizontal="center" vertical="top" wrapText="1"/>
    </xf>
    <xf numFmtId="164" fontId="16" fillId="0" borderId="7" xfId="0" applyNumberFormat="1" applyFont="1" applyBorder="1" applyAlignment="1">
      <alignment horizontal="center" vertical="top" wrapText="1"/>
    </xf>
    <xf numFmtId="166" fontId="16" fillId="0" borderId="1" xfId="0" applyNumberFormat="1" applyFont="1" applyBorder="1" applyAlignment="1">
      <alignment horizontal="center" vertical="top" wrapText="1"/>
    </xf>
    <xf numFmtId="166" fontId="16" fillId="8" borderId="20" xfId="0" applyNumberFormat="1" applyFont="1" applyFill="1" applyBorder="1" applyAlignment="1">
      <alignment horizontal="center" vertical="top" wrapText="1"/>
    </xf>
    <xf numFmtId="166" fontId="16" fillId="8" borderId="21" xfId="0" applyNumberFormat="1" applyFont="1" applyFill="1" applyBorder="1" applyAlignment="1">
      <alignment horizontal="center" vertical="top" wrapText="1"/>
    </xf>
    <xf numFmtId="166" fontId="16" fillId="8" borderId="22" xfId="0" applyNumberFormat="1" applyFont="1" applyFill="1" applyBorder="1" applyAlignment="1">
      <alignment horizontal="center" vertical="top" wrapText="1"/>
    </xf>
    <xf numFmtId="164" fontId="17" fillId="9" borderId="22" xfId="0" applyNumberFormat="1" applyFont="1" applyFill="1" applyBorder="1" applyAlignment="1">
      <alignment horizontal="center" vertical="top"/>
    </xf>
    <xf numFmtId="164" fontId="17" fillId="9" borderId="1" xfId="0" applyNumberFormat="1" applyFont="1" applyFill="1" applyBorder="1" applyAlignment="1">
      <alignment horizontal="center" vertical="top"/>
    </xf>
    <xf numFmtId="164" fontId="17" fillId="9" borderId="6" xfId="0" applyNumberFormat="1" applyFont="1" applyFill="1" applyBorder="1" applyAlignment="1">
      <alignment horizontal="center" vertical="top"/>
    </xf>
    <xf numFmtId="164" fontId="17" fillId="6" borderId="21" xfId="0" applyNumberFormat="1" applyFont="1" applyFill="1" applyBorder="1" applyAlignment="1">
      <alignment horizontal="center" vertical="top" wrapText="1"/>
    </xf>
    <xf numFmtId="164" fontId="17" fillId="6" borderId="22" xfId="0" applyNumberFormat="1" applyFont="1" applyFill="1" applyBorder="1" applyAlignment="1">
      <alignment horizontal="center" vertical="top" wrapText="1"/>
    </xf>
    <xf numFmtId="0" fontId="16" fillId="0" borderId="22" xfId="0" applyFont="1" applyBorder="1" applyAlignment="1">
      <alignment horizontal="center" vertical="top"/>
    </xf>
    <xf numFmtId="164" fontId="17" fillId="6" borderId="1" xfId="0" applyNumberFormat="1" applyFont="1" applyFill="1" applyBorder="1" applyAlignment="1">
      <alignment horizontal="center" vertical="top"/>
    </xf>
    <xf numFmtId="168" fontId="17" fillId="6" borderId="1" xfId="0" applyNumberFormat="1" applyFont="1" applyFill="1" applyBorder="1" applyAlignment="1">
      <alignment horizontal="center" vertical="top"/>
    </xf>
    <xf numFmtId="37" fontId="16" fillId="0" borderId="1" xfId="0" applyNumberFormat="1" applyFont="1" applyBorder="1" applyAlignment="1">
      <alignment horizontal="center" vertical="top" wrapText="1"/>
    </xf>
    <xf numFmtId="37" fontId="16" fillId="9" borderId="1" xfId="0" applyNumberFormat="1" applyFont="1" applyFill="1" applyBorder="1" applyAlignment="1">
      <alignment horizontal="center" vertical="top" wrapText="1"/>
    </xf>
    <xf numFmtId="0" fontId="16" fillId="8" borderId="7" xfId="0" applyFont="1" applyFill="1" applyBorder="1" applyAlignment="1">
      <alignment horizontal="left" vertical="top" wrapText="1" indent="2"/>
    </xf>
    <xf numFmtId="164" fontId="16" fillId="6" borderId="21" xfId="0" applyNumberFormat="1" applyFont="1" applyFill="1" applyBorder="1" applyAlignment="1">
      <alignment horizontal="center" vertical="top" wrapText="1"/>
    </xf>
    <xf numFmtId="166" fontId="1" fillId="0" borderId="0" xfId="0" applyNumberFormat="1" applyFont="1" applyAlignment="1">
      <alignment horizontal="left" vertical="top"/>
    </xf>
    <xf numFmtId="166" fontId="16" fillId="9" borderId="1" xfId="0" applyNumberFormat="1" applyFont="1" applyFill="1" applyBorder="1" applyAlignment="1">
      <alignment horizontal="center" vertical="top"/>
    </xf>
    <xf numFmtId="166" fontId="1" fillId="0" borderId="0" xfId="0" applyNumberFormat="1" applyFont="1"/>
    <xf numFmtId="0" fontId="9" fillId="0" borderId="0" xfId="0" applyFont="1" applyAlignment="1">
      <alignment horizontal="left" vertical="top" wrapText="1" indent="1"/>
    </xf>
    <xf numFmtId="0" fontId="5" fillId="0" borderId="0" xfId="0" applyFont="1" applyAlignment="1">
      <alignment horizontal="left" indent="1"/>
    </xf>
    <xf numFmtId="0" fontId="22" fillId="0" borderId="0" xfId="0" applyFont="1" applyAlignment="1">
      <alignment horizontal="left" vertical="top" wrapText="1" indent="1"/>
    </xf>
    <xf numFmtId="0" fontId="12" fillId="0" borderId="0" xfId="0" applyFont="1"/>
    <xf numFmtId="0" fontId="20" fillId="9" borderId="1" xfId="0" applyFont="1" applyFill="1" applyBorder="1" applyAlignment="1">
      <alignment horizontal="center" vertical="center" wrapText="1"/>
    </xf>
    <xf numFmtId="167" fontId="3" fillId="0" borderId="26" xfId="0" applyNumberFormat="1" applyFont="1" applyBorder="1" applyAlignment="1">
      <alignment horizontal="center"/>
    </xf>
    <xf numFmtId="167" fontId="0" fillId="2" borderId="27" xfId="0" applyNumberFormat="1" applyFill="1" applyBorder="1" applyAlignment="1">
      <alignment horizontal="center"/>
    </xf>
    <xf numFmtId="167" fontId="2" fillId="0" borderId="28" xfId="0" applyNumberFormat="1" applyFont="1" applyBorder="1"/>
    <xf numFmtId="0" fontId="20" fillId="0" borderId="0" xfId="0" applyFont="1"/>
    <xf numFmtId="0" fontId="21" fillId="0" borderId="0" xfId="0" applyFont="1"/>
    <xf numFmtId="0" fontId="4" fillId="0" borderId="0" xfId="0" applyFont="1" applyAlignment="1">
      <alignment horizontal="left" vertical="top"/>
    </xf>
    <xf numFmtId="0" fontId="4" fillId="4" borderId="0" xfId="0" applyFont="1" applyFill="1" applyAlignment="1">
      <alignment vertical="top"/>
    </xf>
    <xf numFmtId="0" fontId="4" fillId="0" borderId="0" xfId="0" applyFont="1" applyAlignment="1">
      <alignment horizontal="left" vertical="top" wrapText="1"/>
    </xf>
    <xf numFmtId="0" fontId="4" fillId="0" borderId="0" xfId="0" applyFont="1"/>
    <xf numFmtId="0" fontId="10" fillId="5" borderId="15" xfId="0" applyFont="1" applyFill="1" applyBorder="1"/>
    <xf numFmtId="0" fontId="10" fillId="5" borderId="16" xfId="0" applyFont="1" applyFill="1" applyBorder="1"/>
    <xf numFmtId="0" fontId="0" fillId="0" borderId="16" xfId="0" applyBorder="1" applyAlignment="1">
      <alignment wrapText="1"/>
    </xf>
    <xf numFmtId="0" fontId="13" fillId="0" borderId="16" xfId="0" applyFont="1" applyBorder="1"/>
    <xf numFmtId="0" fontId="2" fillId="5" borderId="11" xfId="0" quotePrefix="1" applyFont="1" applyFill="1" applyBorder="1"/>
    <xf numFmtId="0" fontId="16" fillId="0" borderId="0" xfId="0" applyFont="1"/>
    <xf numFmtId="0" fontId="5" fillId="0" borderId="0" xfId="0" applyFont="1" applyAlignment="1">
      <alignment vertical="top" wrapText="1"/>
    </xf>
    <xf numFmtId="0" fontId="0" fillId="0" borderId="0" xfId="0" applyAlignment="1">
      <alignment horizontal="right" vertical="top" wrapText="1"/>
    </xf>
    <xf numFmtId="0" fontId="5" fillId="0" borderId="0" xfId="0" applyFont="1" applyAlignment="1">
      <alignment horizontal="right" vertical="top" wrapText="1" indent="1"/>
    </xf>
    <xf numFmtId="0" fontId="5" fillId="0" borderId="0" xfId="0" quotePrefix="1" applyFont="1" applyAlignment="1">
      <alignment vertical="top" wrapText="1"/>
    </xf>
    <xf numFmtId="0" fontId="5" fillId="0" borderId="0" xfId="0" quotePrefix="1" applyFont="1" applyAlignment="1">
      <alignment horizontal="right" vertical="top" wrapText="1" indent="1"/>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quotePrefix="1" applyFont="1" applyAlignment="1">
      <alignment horizontal="left" vertical="top" wrapText="1"/>
    </xf>
    <xf numFmtId="0" fontId="5" fillId="0" borderId="0" xfId="0" applyFont="1" applyBorder="1" applyAlignment="1">
      <alignment horizontal="right" vertical="top" wrapText="1" indent="1"/>
    </xf>
    <xf numFmtId="0" fontId="0" fillId="0" borderId="0" xfId="0" applyBorder="1" applyAlignment="1">
      <alignment horizontal="right" vertical="top" wrapText="1" indent="1"/>
    </xf>
    <xf numFmtId="0" fontId="6" fillId="0" borderId="23" xfId="0" applyFont="1" applyBorder="1" applyAlignment="1">
      <alignment horizontal="left" vertical="top" wrapText="1" indent="1"/>
    </xf>
    <xf numFmtId="0" fontId="16" fillId="0" borderId="0" xfId="0" applyFont="1" applyBorder="1" applyAlignment="1">
      <alignment horizontal="left" vertical="top" wrapText="1" indent="1"/>
    </xf>
    <xf numFmtId="0" fontId="17" fillId="0" borderId="0" xfId="0" applyFont="1" applyBorder="1" applyAlignment="1">
      <alignment horizontal="center" vertical="top" wrapText="1"/>
    </xf>
    <xf numFmtId="0" fontId="15" fillId="0" borderId="1" xfId="0" quotePrefix="1" applyFont="1" applyBorder="1" applyAlignment="1">
      <alignment horizontal="center"/>
    </xf>
    <xf numFmtId="0" fontId="5" fillId="5" borderId="0" xfId="0" applyFont="1" applyFill="1" applyAlignment="1">
      <alignment horizontal="center"/>
    </xf>
    <xf numFmtId="0" fontId="16" fillId="5" borderId="0" xfId="0" applyFont="1" applyFill="1"/>
    <xf numFmtId="49" fontId="17" fillId="7" borderId="1" xfId="0" applyNumberFormat="1"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17" fillId="5" borderId="0" xfId="0" applyFont="1" applyFill="1" applyBorder="1" applyAlignment="1">
      <alignment horizontal="center" vertical="top" wrapText="1"/>
    </xf>
    <xf numFmtId="0" fontId="14" fillId="5" borderId="0" xfId="0" applyFont="1" applyFill="1" applyAlignment="1">
      <alignment horizontal="center"/>
    </xf>
    <xf numFmtId="0" fontId="11" fillId="5" borderId="0" xfId="0" applyFont="1" applyFill="1" applyAlignment="1">
      <alignment horizontal="left"/>
    </xf>
    <xf numFmtId="0" fontId="24"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1" fillId="5" borderId="0" xfId="0" applyFont="1" applyFill="1"/>
    <xf numFmtId="0" fontId="2" fillId="5" borderId="0" xfId="0" applyFont="1" applyFill="1"/>
    <xf numFmtId="0" fontId="20" fillId="5" borderId="0" xfId="0" applyFont="1" applyFill="1"/>
    <xf numFmtId="0" fontId="23" fillId="0" borderId="0" xfId="0" applyFont="1" applyBorder="1" applyAlignment="1">
      <alignment horizontal="center"/>
    </xf>
    <xf numFmtId="0" fontId="23" fillId="0" borderId="16" xfId="0" applyFont="1" applyBorder="1" applyAlignment="1">
      <alignment horizontal="left" indent="1"/>
    </xf>
    <xf numFmtId="0" fontId="23" fillId="0" borderId="18" xfId="0" applyFont="1" applyFill="1" applyBorder="1" applyAlignment="1">
      <alignment horizontal="center"/>
    </xf>
    <xf numFmtId="0" fontId="5" fillId="0" borderId="26" xfId="0" applyFont="1" applyBorder="1" applyAlignment="1">
      <alignment horizontal="left" indent="1"/>
    </xf>
    <xf numFmtId="0" fontId="2" fillId="0" borderId="27" xfId="0" applyFont="1" applyBorder="1" applyAlignment="1">
      <alignment horizontal="center"/>
    </xf>
    <xf numFmtId="0" fontId="2" fillId="0" borderId="28" xfId="0" applyFont="1" applyFill="1" applyBorder="1" applyAlignment="1">
      <alignment horizontal="center"/>
    </xf>
    <xf numFmtId="0" fontId="12" fillId="5" borderId="0" xfId="0" applyFont="1" applyFill="1"/>
    <xf numFmtId="0" fontId="1" fillId="0" borderId="0" xfId="0" applyFont="1" applyBorder="1" applyAlignment="1">
      <alignment horizontal="left" vertical="top"/>
    </xf>
    <xf numFmtId="0" fontId="1" fillId="10" borderId="7" xfId="0" applyFont="1" applyFill="1" applyBorder="1" applyAlignment="1">
      <alignment horizontal="left" vertical="top" wrapText="1"/>
    </xf>
    <xf numFmtId="0" fontId="1" fillId="10" borderId="9" xfId="0" applyFont="1" applyFill="1" applyBorder="1" applyAlignment="1">
      <alignment horizontal="left" vertical="top" wrapText="1"/>
    </xf>
    <xf numFmtId="166" fontId="16" fillId="8" borderId="1" xfId="0" applyNumberFormat="1" applyFont="1" applyFill="1" applyBorder="1" applyAlignment="1">
      <alignment horizontal="center" vertical="top" wrapText="1"/>
    </xf>
    <xf numFmtId="0" fontId="25" fillId="12" borderId="4" xfId="0" applyFont="1" applyFill="1" applyBorder="1" applyAlignment="1">
      <alignment horizontal="left" vertical="top" wrapText="1" indent="1"/>
    </xf>
    <xf numFmtId="166" fontId="25" fillId="12" borderId="1" xfId="0" applyNumberFormat="1" applyFont="1" applyFill="1" applyBorder="1" applyAlignment="1">
      <alignment horizontal="center" vertical="top" wrapText="1"/>
    </xf>
    <xf numFmtId="0" fontId="25" fillId="12" borderId="4" xfId="0" applyFont="1" applyFill="1" applyBorder="1" applyAlignment="1">
      <alignment horizontal="center" vertical="top" wrapText="1"/>
    </xf>
    <xf numFmtId="166" fontId="25" fillId="12" borderId="1" xfId="0" applyNumberFormat="1" applyFont="1" applyFill="1" applyBorder="1" applyAlignment="1">
      <alignment horizontal="left" vertical="top" wrapText="1"/>
    </xf>
    <xf numFmtId="0" fontId="0" fillId="0" borderId="0" xfId="0" applyNumberFormat="1" applyAlignment="1">
      <alignment horizontal="left" vertical="top"/>
    </xf>
    <xf numFmtId="0" fontId="17" fillId="6" borderId="1" xfId="0" applyNumberFormat="1" applyFont="1" applyFill="1" applyBorder="1" applyAlignment="1">
      <alignment horizontal="left" vertical="top" wrapText="1" indent="1"/>
    </xf>
    <xf numFmtId="0" fontId="17" fillId="6" borderId="6" xfId="0" applyNumberFormat="1" applyFont="1" applyFill="1" applyBorder="1" applyAlignment="1">
      <alignment horizontal="center" vertical="top"/>
    </xf>
    <xf numFmtId="0" fontId="0" fillId="10" borderId="13" xfId="0" applyNumberFormat="1" applyFill="1" applyBorder="1" applyAlignment="1">
      <alignment horizontal="left" vertical="top"/>
    </xf>
    <xf numFmtId="0" fontId="0" fillId="10" borderId="14" xfId="0" applyNumberFormat="1" applyFill="1" applyBorder="1" applyAlignment="1">
      <alignment horizontal="left" vertical="top"/>
    </xf>
    <xf numFmtId="0" fontId="0" fillId="0" borderId="0" xfId="0" applyNumberFormat="1"/>
    <xf numFmtId="167" fontId="2" fillId="0" borderId="0" xfId="0" applyNumberFormat="1" applyFont="1" applyBorder="1"/>
    <xf numFmtId="0" fontId="1" fillId="5" borderId="15" xfId="0" applyFont="1" applyFill="1" applyBorder="1" applyAlignment="1">
      <alignment horizontal="center"/>
    </xf>
    <xf numFmtId="167" fontId="2" fillId="7" borderId="6" xfId="0" applyNumberFormat="1" applyFont="1" applyFill="1" applyBorder="1" applyAlignment="1">
      <alignment horizontal="center"/>
    </xf>
    <xf numFmtId="167" fontId="2" fillId="7" borderId="8" xfId="0" applyNumberFormat="1" applyFont="1" applyFill="1" applyBorder="1" applyAlignment="1">
      <alignment horizontal="center"/>
    </xf>
    <xf numFmtId="167" fontId="0" fillId="0" borderId="7" xfId="0" applyNumberFormat="1" applyBorder="1" applyAlignment="1">
      <alignment horizontal="center"/>
    </xf>
    <xf numFmtId="167" fontId="0" fillId="13" borderId="9" xfId="0" applyNumberFormat="1" applyFill="1" applyBorder="1" applyAlignment="1">
      <alignment horizontal="right"/>
    </xf>
    <xf numFmtId="167" fontId="0" fillId="0" borderId="4" xfId="0" applyNumberFormat="1" applyBorder="1" applyAlignment="1">
      <alignment horizontal="center"/>
    </xf>
    <xf numFmtId="167" fontId="0" fillId="13" borderId="5" xfId="0" applyNumberFormat="1" applyFill="1" applyBorder="1" applyAlignment="1">
      <alignment horizontal="right"/>
    </xf>
    <xf numFmtId="167" fontId="0" fillId="13" borderId="7" xfId="0" applyNumberFormat="1" applyFill="1" applyBorder="1" applyAlignment="1">
      <alignment horizontal="right"/>
    </xf>
    <xf numFmtId="167" fontId="0" fillId="0" borderId="9" xfId="0" applyNumberFormat="1" applyBorder="1" applyAlignment="1">
      <alignment horizontal="center"/>
    </xf>
    <xf numFmtId="167" fontId="0" fillId="13" borderId="7" xfId="0" applyNumberFormat="1" applyFill="1" applyBorder="1"/>
    <xf numFmtId="167" fontId="0" fillId="13" borderId="4" xfId="0" applyNumberFormat="1" applyFill="1" applyBorder="1" applyAlignment="1">
      <alignment horizontal="right"/>
    </xf>
    <xf numFmtId="167" fontId="0" fillId="0" borderId="5" xfId="0" applyNumberFormat="1" applyBorder="1" applyAlignment="1">
      <alignment horizontal="center"/>
    </xf>
    <xf numFmtId="167" fontId="0" fillId="0" borderId="9" xfId="0" applyNumberFormat="1" applyBorder="1" applyAlignment="1">
      <alignment horizontal="right"/>
    </xf>
    <xf numFmtId="167" fontId="0" fillId="0" borderId="9" xfId="0" applyNumberFormat="1" applyBorder="1"/>
    <xf numFmtId="167" fontId="0" fillId="0" borderId="5" xfId="0" applyNumberFormat="1" applyBorder="1" applyAlignment="1">
      <alignment horizontal="right"/>
    </xf>
    <xf numFmtId="164" fontId="0" fillId="0" borderId="13" xfId="0" applyNumberFormat="1" applyBorder="1" applyAlignment="1">
      <alignment horizontal="center"/>
    </xf>
    <xf numFmtId="167" fontId="0" fillId="0" borderId="29" xfId="0" applyNumberFormat="1" applyBorder="1" applyAlignment="1">
      <alignment horizontal="center"/>
    </xf>
    <xf numFmtId="167" fontId="8" fillId="0" borderId="14" xfId="0" applyNumberFormat="1" applyFont="1" applyBorder="1" applyAlignment="1">
      <alignment horizontal="center"/>
    </xf>
    <xf numFmtId="164" fontId="0" fillId="0" borderId="7" xfId="0" applyNumberFormat="1" applyBorder="1" applyAlignment="1">
      <alignment horizontal="center"/>
    </xf>
    <xf numFmtId="167" fontId="0" fillId="0" borderId="0" xfId="0" applyNumberFormat="1" applyBorder="1" applyAlignment="1">
      <alignment horizontal="center"/>
    </xf>
    <xf numFmtId="167" fontId="8" fillId="0" borderId="9" xfId="0" applyNumberFormat="1" applyFont="1" applyBorder="1" applyAlignment="1">
      <alignment horizontal="center"/>
    </xf>
    <xf numFmtId="164" fontId="0" fillId="0" borderId="4" xfId="0" applyNumberFormat="1" applyBorder="1" applyAlignment="1">
      <alignment horizontal="center"/>
    </xf>
    <xf numFmtId="167" fontId="0" fillId="0" borderId="2" xfId="0" applyNumberFormat="1" applyBorder="1" applyAlignment="1">
      <alignment horizontal="center"/>
    </xf>
    <xf numFmtId="167" fontId="8" fillId="0" borderId="5" xfId="0" applyNumberFormat="1" applyFont="1" applyBorder="1" applyAlignment="1">
      <alignment horizontal="center"/>
    </xf>
    <xf numFmtId="0" fontId="0" fillId="3" borderId="14" xfId="0" applyFill="1" applyBorder="1"/>
    <xf numFmtId="0" fontId="0" fillId="3" borderId="7" xfId="0" applyFill="1" applyBorder="1"/>
    <xf numFmtId="0" fontId="0" fillId="3" borderId="9" xfId="0" applyFill="1" applyBorder="1"/>
    <xf numFmtId="0" fontId="0" fillId="3" borderId="4" xfId="0" applyFill="1" applyBorder="1"/>
    <xf numFmtId="0" fontId="0" fillId="3" borderId="5" xfId="0" applyFill="1" applyBorder="1"/>
    <xf numFmtId="0" fontId="2" fillId="7" borderId="6" xfId="0" applyFont="1" applyFill="1" applyBorder="1"/>
    <xf numFmtId="0" fontId="2" fillId="7" borderId="8" xfId="0" applyFont="1" applyFill="1" applyBorder="1"/>
    <xf numFmtId="164" fontId="2" fillId="7" borderId="3" xfId="0" applyNumberFormat="1" applyFont="1" applyFill="1" applyBorder="1" applyAlignment="1">
      <alignment horizontal="center"/>
    </xf>
    <xf numFmtId="167" fontId="2" fillId="7" borderId="3" xfId="0" applyNumberFormat="1" applyFont="1" applyFill="1" applyBorder="1" applyAlignment="1">
      <alignment horizontal="center"/>
    </xf>
    <xf numFmtId="166" fontId="16" fillId="9" borderId="1" xfId="0" applyNumberFormat="1" applyFont="1" applyFill="1" applyBorder="1" applyAlignment="1">
      <alignment horizontal="center" vertical="center"/>
    </xf>
    <xf numFmtId="0" fontId="0" fillId="0" borderId="0" xfId="0" applyAlignment="1">
      <alignment horizontal="center" vertical="center"/>
    </xf>
    <xf numFmtId="0" fontId="2" fillId="7" borderId="1" xfId="0" applyFont="1" applyFill="1" applyBorder="1" applyAlignment="1">
      <alignment horizontal="center"/>
    </xf>
    <xf numFmtId="167" fontId="1" fillId="13" borderId="9" xfId="0" applyNumberFormat="1" applyFont="1" applyFill="1" applyBorder="1" applyAlignment="1">
      <alignment horizontal="right"/>
    </xf>
    <xf numFmtId="0" fontId="5" fillId="14" borderId="0" xfId="0" applyFont="1" applyFill="1" applyBorder="1" applyAlignment="1">
      <alignment horizontal="left" vertical="top" wrapText="1" indent="1"/>
    </xf>
    <xf numFmtId="0" fontId="0" fillId="0" borderId="21" xfId="0" applyBorder="1" applyAlignment="1">
      <alignment horizontal="left" vertical="top" wrapText="1"/>
    </xf>
    <xf numFmtId="0" fontId="0" fillId="0" borderId="22" xfId="0" applyBorder="1" applyAlignment="1">
      <alignment horizontal="left" vertical="top" wrapText="1"/>
    </xf>
    <xf numFmtId="0" fontId="7" fillId="7" borderId="6"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7" borderId="8" xfId="0" applyFont="1" applyFill="1" applyBorder="1" applyAlignment="1">
      <alignment horizontal="left" vertical="top" wrapText="1"/>
    </xf>
    <xf numFmtId="0" fontId="6" fillId="0" borderId="6" xfId="0" applyFont="1" applyBorder="1" applyAlignment="1">
      <alignment horizontal="left" vertical="top" indent="1"/>
    </xf>
    <xf numFmtId="0" fontId="6" fillId="0" borderId="3" xfId="0" applyFont="1" applyBorder="1" applyAlignment="1">
      <alignment horizontal="left" vertical="top" indent="1"/>
    </xf>
    <xf numFmtId="0" fontId="6" fillId="0" borderId="8" xfId="0" applyFont="1" applyBorder="1" applyAlignment="1">
      <alignment horizontal="left" vertical="top" inden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5" fillId="0" borderId="6" xfId="0" applyFont="1" applyBorder="1" applyAlignment="1">
      <alignment horizontal="left" vertical="top" indent="1"/>
    </xf>
    <xf numFmtId="0" fontId="5" fillId="0" borderId="3" xfId="0" applyFont="1" applyBorder="1" applyAlignment="1">
      <alignment horizontal="left" vertical="top" indent="1"/>
    </xf>
    <xf numFmtId="0" fontId="5" fillId="0" borderId="8" xfId="0" applyFont="1" applyBorder="1" applyAlignment="1">
      <alignment horizontal="left" vertical="top" indent="1"/>
    </xf>
    <xf numFmtId="0" fontId="0" fillId="0" borderId="0" xfId="0" quotePrefix="1" applyAlignment="1">
      <alignment horizontal="left" vertical="top"/>
    </xf>
    <xf numFmtId="0" fontId="7" fillId="0" borderId="16" xfId="0" applyFont="1" applyBorder="1" applyAlignment="1">
      <alignment horizontal="center" vertical="top" wrapText="1"/>
    </xf>
    <xf numFmtId="0" fontId="7" fillId="0" borderId="0" xfId="0" applyFont="1" applyBorder="1" applyAlignment="1">
      <alignment horizontal="center" vertical="top" wrapText="1"/>
    </xf>
    <xf numFmtId="0" fontId="7" fillId="0" borderId="18" xfId="0" applyFont="1" applyBorder="1" applyAlignment="1">
      <alignment horizontal="center" vertical="top" wrapText="1"/>
    </xf>
    <xf numFmtId="0" fontId="20" fillId="0" borderId="17" xfId="0" applyFont="1" applyBorder="1" applyAlignment="1">
      <alignment horizontal="left" vertical="top" wrapText="1"/>
    </xf>
    <xf numFmtId="0" fontId="20" fillId="0" borderId="25" xfId="0" applyFont="1" applyBorder="1" applyAlignment="1">
      <alignment horizontal="left" vertical="top" wrapText="1"/>
    </xf>
    <xf numFmtId="0" fontId="20" fillId="0" borderId="19" xfId="0" applyFont="1" applyBorder="1" applyAlignment="1">
      <alignment horizontal="left" vertical="top" wrapText="1"/>
    </xf>
    <xf numFmtId="0" fontId="0" fillId="5" borderId="25" xfId="0" applyFill="1" applyBorder="1" applyAlignment="1">
      <alignment horizont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0" fillId="5" borderId="0" xfId="0" applyFill="1" applyBorder="1" applyAlignment="1">
      <alignment horizontal="center"/>
    </xf>
    <xf numFmtId="0" fontId="9" fillId="5" borderId="18"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9" xfId="0" applyFont="1" applyFill="1" applyBorder="1" applyAlignment="1">
      <alignment horizontal="center" vertical="center"/>
    </xf>
  </cellXfs>
  <cellStyles count="1">
    <cellStyle name="Normal" xfId="0" builtinId="0"/>
  </cellStyles>
  <dxfs count="1774">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ont>
        <b val="0"/>
        <i/>
        <strike/>
        <condense val="0"/>
        <extend val="0"/>
        <color indexed="10"/>
      </font>
    </dxf>
    <dxf>
      <fill>
        <patternFill>
          <bgColor rgb="FFC00000"/>
        </patternFill>
      </fill>
    </dxf>
    <dxf>
      <fill>
        <patternFill>
          <bgColor theme="1"/>
        </patternFill>
      </fill>
    </dxf>
    <dxf>
      <font>
        <b val="0"/>
        <i/>
        <strike/>
        <condense val="0"/>
        <extend val="0"/>
        <color indexed="10"/>
      </font>
    </dxf>
    <dxf>
      <font>
        <b val="0"/>
        <i/>
        <strike/>
        <condense val="0"/>
        <extend val="0"/>
        <color indexed="10"/>
      </font>
    </dxf>
    <dxf>
      <font>
        <b val="0"/>
        <i/>
        <strike/>
        <condense val="0"/>
        <extend val="0"/>
        <color indexed="1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ill>
        <patternFill>
          <bgColor theme="5" tint="0.39994506668294322"/>
        </patternFill>
      </fill>
    </dxf>
    <dxf>
      <fill>
        <patternFill>
          <bgColor theme="1" tint="0.34998626667073579"/>
        </patternFill>
      </fill>
    </dxf>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33</xdr:row>
      <xdr:rowOff>66675</xdr:rowOff>
    </xdr:from>
    <xdr:to>
      <xdr:col>3</xdr:col>
      <xdr:colOff>647700</xdr:colOff>
      <xdr:row>33</xdr:row>
      <xdr:rowOff>676275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33</xdr:row>
      <xdr:rowOff>66675</xdr:rowOff>
    </xdr:from>
    <xdr:to>
      <xdr:col>4</xdr:col>
      <xdr:colOff>657225</xdr:colOff>
      <xdr:row>33</xdr:row>
      <xdr:rowOff>676275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33</xdr:row>
      <xdr:rowOff>66675</xdr:rowOff>
    </xdr:from>
    <xdr:to>
      <xdr:col>5</xdr:col>
      <xdr:colOff>647700</xdr:colOff>
      <xdr:row>33</xdr:row>
      <xdr:rowOff>676275</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867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47625</xdr:colOff>
      <xdr:row>33</xdr:row>
      <xdr:rowOff>66675</xdr:rowOff>
    </xdr:from>
    <xdr:to>
      <xdr:col>7</xdr:col>
      <xdr:colOff>657225</xdr:colOff>
      <xdr:row>33</xdr:row>
      <xdr:rowOff>676275</xdr:rowOff>
    </xdr:to>
    <xdr:pic>
      <xdr:nvPicPr>
        <xdr:cNvPr id="9" name="Picture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8304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38100</xdr:colOff>
      <xdr:row>33</xdr:row>
      <xdr:rowOff>57150</xdr:rowOff>
    </xdr:from>
    <xdr:to>
      <xdr:col>16</xdr:col>
      <xdr:colOff>666750</xdr:colOff>
      <xdr:row>33</xdr:row>
      <xdr:rowOff>685800</xdr:rowOff>
    </xdr:to>
    <xdr:pic>
      <xdr:nvPicPr>
        <xdr:cNvPr id="12" name="Picture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2212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66675</xdr:colOff>
      <xdr:row>33</xdr:row>
      <xdr:rowOff>66675</xdr:rowOff>
    </xdr:from>
    <xdr:to>
      <xdr:col>32</xdr:col>
      <xdr:colOff>676275</xdr:colOff>
      <xdr:row>33</xdr:row>
      <xdr:rowOff>676275</xdr:rowOff>
    </xdr:to>
    <xdr:pic>
      <xdr:nvPicPr>
        <xdr:cNvPr id="65" name="Picture 6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321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95250</xdr:colOff>
      <xdr:row>33</xdr:row>
      <xdr:rowOff>66675</xdr:rowOff>
    </xdr:from>
    <xdr:to>
      <xdr:col>31</xdr:col>
      <xdr:colOff>704850</xdr:colOff>
      <xdr:row>33</xdr:row>
      <xdr:rowOff>676275</xdr:rowOff>
    </xdr:to>
    <xdr:pic>
      <xdr:nvPicPr>
        <xdr:cNvPr id="66" name="Picture 6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0829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66675</xdr:colOff>
      <xdr:row>33</xdr:row>
      <xdr:rowOff>57150</xdr:rowOff>
    </xdr:from>
    <xdr:to>
      <xdr:col>33</xdr:col>
      <xdr:colOff>676275</xdr:colOff>
      <xdr:row>33</xdr:row>
      <xdr:rowOff>666750</xdr:rowOff>
    </xdr:to>
    <xdr:pic>
      <xdr:nvPicPr>
        <xdr:cNvPr id="67" name="Picture 6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5885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57150</xdr:colOff>
      <xdr:row>33</xdr:row>
      <xdr:rowOff>57150</xdr:rowOff>
    </xdr:from>
    <xdr:to>
      <xdr:col>30</xdr:col>
      <xdr:colOff>666750</xdr:colOff>
      <xdr:row>33</xdr:row>
      <xdr:rowOff>666750</xdr:rowOff>
    </xdr:to>
    <xdr:pic>
      <xdr:nvPicPr>
        <xdr:cNvPr id="68" name="Picture 6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7777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57150</xdr:colOff>
      <xdr:row>33</xdr:row>
      <xdr:rowOff>57150</xdr:rowOff>
    </xdr:from>
    <xdr:to>
      <xdr:col>53</xdr:col>
      <xdr:colOff>666750</xdr:colOff>
      <xdr:row>33</xdr:row>
      <xdr:rowOff>666750</xdr:rowOff>
    </xdr:to>
    <xdr:pic>
      <xdr:nvPicPr>
        <xdr:cNvPr id="72" name="Picture 71"/>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572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47625</xdr:colOff>
      <xdr:row>33</xdr:row>
      <xdr:rowOff>66675</xdr:rowOff>
    </xdr:from>
    <xdr:to>
      <xdr:col>54</xdr:col>
      <xdr:colOff>657225</xdr:colOff>
      <xdr:row>33</xdr:row>
      <xdr:rowOff>676275</xdr:rowOff>
    </xdr:to>
    <xdr:pic>
      <xdr:nvPicPr>
        <xdr:cNvPr id="73" name="Picture 7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8979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33</xdr:row>
      <xdr:rowOff>66675</xdr:rowOff>
    </xdr:from>
    <xdr:to>
      <xdr:col>16</xdr:col>
      <xdr:colOff>685800</xdr:colOff>
      <xdr:row>33</xdr:row>
      <xdr:rowOff>695325</xdr:rowOff>
    </xdr:to>
    <xdr:pic>
      <xdr:nvPicPr>
        <xdr:cNvPr id="76" name="Picture 7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7510700" y="3905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38100</xdr:colOff>
      <xdr:row>33</xdr:row>
      <xdr:rowOff>57150</xdr:rowOff>
    </xdr:from>
    <xdr:to>
      <xdr:col>15</xdr:col>
      <xdr:colOff>666750</xdr:colOff>
      <xdr:row>33</xdr:row>
      <xdr:rowOff>685800</xdr:rowOff>
    </xdr:to>
    <xdr:pic>
      <xdr:nvPicPr>
        <xdr:cNvPr id="77" name="Picture 7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224575" y="3810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57150</xdr:colOff>
      <xdr:row>33</xdr:row>
      <xdr:rowOff>57150</xdr:rowOff>
    </xdr:from>
    <xdr:to>
      <xdr:col>40</xdr:col>
      <xdr:colOff>666750</xdr:colOff>
      <xdr:row>33</xdr:row>
      <xdr:rowOff>666750</xdr:rowOff>
    </xdr:to>
    <xdr:pic>
      <xdr:nvPicPr>
        <xdr:cNvPr id="78" name="Picture 7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26534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57150</xdr:colOff>
      <xdr:row>33</xdr:row>
      <xdr:rowOff>66675</xdr:rowOff>
    </xdr:from>
    <xdr:to>
      <xdr:col>51</xdr:col>
      <xdr:colOff>666750</xdr:colOff>
      <xdr:row>33</xdr:row>
      <xdr:rowOff>676275</xdr:rowOff>
    </xdr:to>
    <xdr:pic>
      <xdr:nvPicPr>
        <xdr:cNvPr id="79" name="Picture 78"/>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585912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57150</xdr:colOff>
      <xdr:row>33</xdr:row>
      <xdr:rowOff>47625</xdr:rowOff>
    </xdr:from>
    <xdr:to>
      <xdr:col>52</xdr:col>
      <xdr:colOff>666750</xdr:colOff>
      <xdr:row>33</xdr:row>
      <xdr:rowOff>657225</xdr:rowOff>
    </xdr:to>
    <xdr:pic>
      <xdr:nvPicPr>
        <xdr:cNvPr id="80" name="Picture 7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61858325"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66675</xdr:colOff>
      <xdr:row>33</xdr:row>
      <xdr:rowOff>57150</xdr:rowOff>
    </xdr:from>
    <xdr:to>
      <xdr:col>43</xdr:col>
      <xdr:colOff>676275</xdr:colOff>
      <xdr:row>33</xdr:row>
      <xdr:rowOff>666750</xdr:rowOff>
    </xdr:to>
    <xdr:pic>
      <xdr:nvPicPr>
        <xdr:cNvPr id="81" name="Picture 8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246417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66675</xdr:colOff>
      <xdr:row>33</xdr:row>
      <xdr:rowOff>57150</xdr:rowOff>
    </xdr:from>
    <xdr:to>
      <xdr:col>37</xdr:col>
      <xdr:colOff>676275</xdr:colOff>
      <xdr:row>33</xdr:row>
      <xdr:rowOff>666750</xdr:rowOff>
    </xdr:to>
    <xdr:pic>
      <xdr:nvPicPr>
        <xdr:cNvPr id="82" name="Picture 8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2861725"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47625</xdr:colOff>
      <xdr:row>33</xdr:row>
      <xdr:rowOff>66675</xdr:rowOff>
    </xdr:from>
    <xdr:to>
      <xdr:col>44</xdr:col>
      <xdr:colOff>657225</xdr:colOff>
      <xdr:row>33</xdr:row>
      <xdr:rowOff>676275</xdr:rowOff>
    </xdr:to>
    <xdr:pic>
      <xdr:nvPicPr>
        <xdr:cNvPr id="84" name="Picture 83"/>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57122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66675</xdr:colOff>
      <xdr:row>33</xdr:row>
      <xdr:rowOff>57150</xdr:rowOff>
    </xdr:from>
    <xdr:to>
      <xdr:col>42</xdr:col>
      <xdr:colOff>676275</xdr:colOff>
      <xdr:row>33</xdr:row>
      <xdr:rowOff>666750</xdr:rowOff>
    </xdr:to>
    <xdr:pic>
      <xdr:nvPicPr>
        <xdr:cNvPr id="85" name="Picture 84"/>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91971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66675</xdr:colOff>
      <xdr:row>33</xdr:row>
      <xdr:rowOff>66675</xdr:rowOff>
    </xdr:from>
    <xdr:to>
      <xdr:col>45</xdr:col>
      <xdr:colOff>676275</xdr:colOff>
      <xdr:row>33</xdr:row>
      <xdr:rowOff>676275</xdr:rowOff>
    </xdr:to>
    <xdr:pic>
      <xdr:nvPicPr>
        <xdr:cNvPr id="86" name="Picture 85"/>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89983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66675</xdr:colOff>
      <xdr:row>33</xdr:row>
      <xdr:rowOff>57150</xdr:rowOff>
    </xdr:from>
    <xdr:to>
      <xdr:col>38</xdr:col>
      <xdr:colOff>676275</xdr:colOff>
      <xdr:row>33</xdr:row>
      <xdr:rowOff>666750</xdr:rowOff>
    </xdr:to>
    <xdr:pic>
      <xdr:nvPicPr>
        <xdr:cNvPr id="87" name="Picture 86"/>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61288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66675</xdr:colOff>
      <xdr:row>33</xdr:row>
      <xdr:rowOff>66675</xdr:rowOff>
    </xdr:from>
    <xdr:to>
      <xdr:col>41</xdr:col>
      <xdr:colOff>676275</xdr:colOff>
      <xdr:row>33</xdr:row>
      <xdr:rowOff>676275</xdr:rowOff>
    </xdr:to>
    <xdr:pic>
      <xdr:nvPicPr>
        <xdr:cNvPr id="88" name="Picture 87"/>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59300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57150</xdr:colOff>
      <xdr:row>33</xdr:row>
      <xdr:rowOff>66675</xdr:rowOff>
    </xdr:from>
    <xdr:to>
      <xdr:col>39</xdr:col>
      <xdr:colOff>666750</xdr:colOff>
      <xdr:row>33</xdr:row>
      <xdr:rowOff>676275</xdr:rowOff>
    </xdr:to>
    <xdr:pic>
      <xdr:nvPicPr>
        <xdr:cNvPr id="89" name="Picture 88"/>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93863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57150</xdr:colOff>
      <xdr:row>33</xdr:row>
      <xdr:rowOff>66675</xdr:rowOff>
    </xdr:from>
    <xdr:to>
      <xdr:col>35</xdr:col>
      <xdr:colOff>666750</xdr:colOff>
      <xdr:row>33</xdr:row>
      <xdr:rowOff>676275</xdr:rowOff>
    </xdr:to>
    <xdr:pic>
      <xdr:nvPicPr>
        <xdr:cNvPr id="90" name="Picture 8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06318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57150</xdr:colOff>
      <xdr:row>33</xdr:row>
      <xdr:rowOff>66675</xdr:rowOff>
    </xdr:from>
    <xdr:to>
      <xdr:col>36</xdr:col>
      <xdr:colOff>666750</xdr:colOff>
      <xdr:row>33</xdr:row>
      <xdr:rowOff>676275</xdr:rowOff>
    </xdr:to>
    <xdr:pic>
      <xdr:nvPicPr>
        <xdr:cNvPr id="91" name="Picture 9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95851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704850</xdr:colOff>
      <xdr:row>33</xdr:row>
      <xdr:rowOff>66675</xdr:rowOff>
    </xdr:from>
    <xdr:to>
      <xdr:col>39</xdr:col>
      <xdr:colOff>1314450</xdr:colOff>
      <xdr:row>33</xdr:row>
      <xdr:rowOff>676275</xdr:rowOff>
    </xdr:to>
    <xdr:pic>
      <xdr:nvPicPr>
        <xdr:cNvPr id="92" name="Picture 9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340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752475</xdr:colOff>
      <xdr:row>33</xdr:row>
      <xdr:rowOff>47625</xdr:rowOff>
    </xdr:from>
    <xdr:to>
      <xdr:col>38</xdr:col>
      <xdr:colOff>1390650</xdr:colOff>
      <xdr:row>33</xdr:row>
      <xdr:rowOff>676275</xdr:rowOff>
    </xdr:to>
    <xdr:pic>
      <xdr:nvPicPr>
        <xdr:cNvPr id="93" name="Picture 92"/>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6814600"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733425</xdr:colOff>
      <xdr:row>33</xdr:row>
      <xdr:rowOff>66675</xdr:rowOff>
    </xdr:from>
    <xdr:to>
      <xdr:col>50</xdr:col>
      <xdr:colOff>1343025</xdr:colOff>
      <xdr:row>33</xdr:row>
      <xdr:rowOff>676275</xdr:rowOff>
    </xdr:to>
    <xdr:pic>
      <xdr:nvPicPr>
        <xdr:cNvPr id="95" name="Picture 94"/>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600045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50</xdr:col>
      <xdr:colOff>95250</xdr:colOff>
      <xdr:row>33</xdr:row>
      <xdr:rowOff>66675</xdr:rowOff>
    </xdr:from>
    <xdr:to>
      <xdr:col>50</xdr:col>
      <xdr:colOff>704850</xdr:colOff>
      <xdr:row>33</xdr:row>
      <xdr:rowOff>676275</xdr:rowOff>
    </xdr:to>
    <xdr:pic>
      <xdr:nvPicPr>
        <xdr:cNvPr id="96" name="Picture 95"/>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553622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57150</xdr:colOff>
      <xdr:row>33</xdr:row>
      <xdr:rowOff>57150</xdr:rowOff>
    </xdr:from>
    <xdr:to>
      <xdr:col>22</xdr:col>
      <xdr:colOff>695325</xdr:colOff>
      <xdr:row>33</xdr:row>
      <xdr:rowOff>685800</xdr:rowOff>
    </xdr:to>
    <xdr:pic>
      <xdr:nvPicPr>
        <xdr:cNvPr id="48" name="Picture 47"/>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80181450" y="381000"/>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38100</xdr:colOff>
      <xdr:row>33</xdr:row>
      <xdr:rowOff>47625</xdr:rowOff>
    </xdr:from>
    <xdr:to>
      <xdr:col>20</xdr:col>
      <xdr:colOff>676275</xdr:colOff>
      <xdr:row>33</xdr:row>
      <xdr:rowOff>676275</xdr:rowOff>
    </xdr:to>
    <xdr:pic>
      <xdr:nvPicPr>
        <xdr:cNvPr id="49" name="Picture 48"/>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7292875" y="371475"/>
          <a:ext cx="6381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57150</xdr:colOff>
      <xdr:row>33</xdr:row>
      <xdr:rowOff>47625</xdr:rowOff>
    </xdr:from>
    <xdr:to>
      <xdr:col>21</xdr:col>
      <xdr:colOff>666750</xdr:colOff>
      <xdr:row>33</xdr:row>
      <xdr:rowOff>657225</xdr:rowOff>
    </xdr:to>
    <xdr:pic>
      <xdr:nvPicPr>
        <xdr:cNvPr id="50" name="Picture 49"/>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0579000" y="3714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57150</xdr:colOff>
      <xdr:row>33</xdr:row>
      <xdr:rowOff>66675</xdr:rowOff>
    </xdr:from>
    <xdr:to>
      <xdr:col>19</xdr:col>
      <xdr:colOff>666750</xdr:colOff>
      <xdr:row>33</xdr:row>
      <xdr:rowOff>676275</xdr:rowOff>
    </xdr:to>
    <xdr:pic>
      <xdr:nvPicPr>
        <xdr:cNvPr id="51" name="Picture 50"/>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038022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33</xdr:row>
      <xdr:rowOff>66675</xdr:rowOff>
    </xdr:from>
    <xdr:to>
      <xdr:col>18</xdr:col>
      <xdr:colOff>676275</xdr:colOff>
      <xdr:row>33</xdr:row>
      <xdr:rowOff>676275</xdr:rowOff>
    </xdr:to>
    <xdr:pic>
      <xdr:nvPicPr>
        <xdr:cNvPr id="52" name="Picture 51"/>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7122675"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xdr:colOff>
      <xdr:row>33</xdr:row>
      <xdr:rowOff>57150</xdr:rowOff>
    </xdr:from>
    <xdr:to>
      <xdr:col>17</xdr:col>
      <xdr:colOff>666750</xdr:colOff>
      <xdr:row>33</xdr:row>
      <xdr:rowOff>666750</xdr:rowOff>
    </xdr:to>
    <xdr:pic>
      <xdr:nvPicPr>
        <xdr:cNvPr id="53" name="Picture 52"/>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5107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33</xdr:row>
      <xdr:rowOff>66675</xdr:rowOff>
    </xdr:from>
    <xdr:to>
      <xdr:col>9</xdr:col>
      <xdr:colOff>666750</xdr:colOff>
      <xdr:row>33</xdr:row>
      <xdr:rowOff>676275</xdr:rowOff>
    </xdr:to>
    <xdr:pic>
      <xdr:nvPicPr>
        <xdr:cNvPr id="47" name="Picture 46"/>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1374100" y="3905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33</xdr:row>
      <xdr:rowOff>47625</xdr:rowOff>
    </xdr:from>
    <xdr:to>
      <xdr:col>14</xdr:col>
      <xdr:colOff>716661</xdr:colOff>
      <xdr:row>33</xdr:row>
      <xdr:rowOff>678561</xdr:rowOff>
    </xdr:to>
    <xdr:pic>
      <xdr:nvPicPr>
        <xdr:cNvPr id="54" name="Picture 53" descr="kd2.jpg"/>
        <xdr:cNvPicPr>
          <a:picLocks noChangeAspect="1"/>
        </xdr:cNvPicPr>
      </xdr:nvPicPr>
      <xdr:blipFill>
        <a:blip xmlns:r="http://schemas.openxmlformats.org/officeDocument/2006/relationships" r:embed="rId37" cstate="print"/>
        <a:stretch>
          <a:fillRect/>
        </a:stretch>
      </xdr:blipFill>
      <xdr:spPr>
        <a:xfrm>
          <a:off x="37738050" y="371475"/>
          <a:ext cx="630936" cy="630936"/>
        </a:xfrm>
        <a:prstGeom prst="rect">
          <a:avLst/>
        </a:prstGeom>
      </xdr:spPr>
    </xdr:pic>
    <xdr:clientData/>
  </xdr:twoCellAnchor>
  <xdr:twoCellAnchor editAs="oneCell">
    <xdr:from>
      <xdr:col>11</xdr:col>
      <xdr:colOff>76200</xdr:colOff>
      <xdr:row>33</xdr:row>
      <xdr:rowOff>66675</xdr:rowOff>
    </xdr:from>
    <xdr:to>
      <xdr:col>11</xdr:col>
      <xdr:colOff>707136</xdr:colOff>
      <xdr:row>33</xdr:row>
      <xdr:rowOff>697611</xdr:rowOff>
    </xdr:to>
    <xdr:pic>
      <xdr:nvPicPr>
        <xdr:cNvPr id="55" name="Picture 54" descr="HanK3.jpg"/>
        <xdr:cNvPicPr>
          <a:picLocks noChangeAspect="1"/>
        </xdr:cNvPicPr>
      </xdr:nvPicPr>
      <xdr:blipFill>
        <a:blip xmlns:r="http://schemas.openxmlformats.org/officeDocument/2006/relationships" r:embed="rId38" cstate="print"/>
        <a:stretch>
          <a:fillRect/>
        </a:stretch>
      </xdr:blipFill>
      <xdr:spPr>
        <a:xfrm>
          <a:off x="27927300" y="390525"/>
          <a:ext cx="630936" cy="630936"/>
        </a:xfrm>
        <a:prstGeom prst="rect">
          <a:avLst/>
        </a:prstGeom>
      </xdr:spPr>
    </xdr:pic>
    <xdr:clientData/>
  </xdr:twoCellAnchor>
  <xdr:twoCellAnchor editAs="oneCell">
    <xdr:from>
      <xdr:col>12</xdr:col>
      <xdr:colOff>57150</xdr:colOff>
      <xdr:row>33</xdr:row>
      <xdr:rowOff>47625</xdr:rowOff>
    </xdr:from>
    <xdr:to>
      <xdr:col>12</xdr:col>
      <xdr:colOff>688086</xdr:colOff>
      <xdr:row>33</xdr:row>
      <xdr:rowOff>678561</xdr:rowOff>
    </xdr:to>
    <xdr:pic>
      <xdr:nvPicPr>
        <xdr:cNvPr id="56" name="Picture 55" descr="jakk1.jpg"/>
        <xdr:cNvPicPr>
          <a:picLocks noChangeAspect="1"/>
        </xdr:cNvPicPr>
      </xdr:nvPicPr>
      <xdr:blipFill>
        <a:blip xmlns:r="http://schemas.openxmlformats.org/officeDocument/2006/relationships" r:embed="rId39" cstate="print"/>
        <a:stretch>
          <a:fillRect/>
        </a:stretch>
      </xdr:blipFill>
      <xdr:spPr>
        <a:xfrm>
          <a:off x="31175325" y="371475"/>
          <a:ext cx="630936" cy="630936"/>
        </a:xfrm>
        <a:prstGeom prst="rect">
          <a:avLst/>
        </a:prstGeom>
      </xdr:spPr>
    </xdr:pic>
    <xdr:clientData/>
  </xdr:twoCellAnchor>
  <xdr:twoCellAnchor editAs="oneCell">
    <xdr:from>
      <xdr:col>10</xdr:col>
      <xdr:colOff>66675</xdr:colOff>
      <xdr:row>33</xdr:row>
      <xdr:rowOff>47625</xdr:rowOff>
    </xdr:from>
    <xdr:to>
      <xdr:col>10</xdr:col>
      <xdr:colOff>697611</xdr:colOff>
      <xdr:row>33</xdr:row>
      <xdr:rowOff>678561</xdr:rowOff>
    </xdr:to>
    <xdr:pic>
      <xdr:nvPicPr>
        <xdr:cNvPr id="57" name="Picture 56" descr="zev1.jpg"/>
        <xdr:cNvPicPr>
          <a:picLocks noChangeAspect="1"/>
        </xdr:cNvPicPr>
      </xdr:nvPicPr>
      <xdr:blipFill>
        <a:blip xmlns:r="http://schemas.openxmlformats.org/officeDocument/2006/relationships" r:embed="rId40" cstate="print"/>
        <a:stretch>
          <a:fillRect/>
        </a:stretch>
      </xdr:blipFill>
      <xdr:spPr>
        <a:xfrm>
          <a:off x="24650700" y="371475"/>
          <a:ext cx="630936" cy="630936"/>
        </a:xfrm>
        <a:prstGeom prst="rect">
          <a:avLst/>
        </a:prstGeom>
      </xdr:spPr>
    </xdr:pic>
    <xdr:clientData/>
  </xdr:twoCellAnchor>
  <xdr:twoCellAnchor editAs="oneCell">
    <xdr:from>
      <xdr:col>13</xdr:col>
      <xdr:colOff>57150</xdr:colOff>
      <xdr:row>33</xdr:row>
      <xdr:rowOff>47625</xdr:rowOff>
    </xdr:from>
    <xdr:to>
      <xdr:col>13</xdr:col>
      <xdr:colOff>688086</xdr:colOff>
      <xdr:row>33</xdr:row>
      <xdr:rowOff>678561</xdr:rowOff>
    </xdr:to>
    <xdr:pic>
      <xdr:nvPicPr>
        <xdr:cNvPr id="58" name="Picture 57" descr="Kal_a.jpg"/>
        <xdr:cNvPicPr>
          <a:picLocks noChangeAspect="1"/>
        </xdr:cNvPicPr>
      </xdr:nvPicPr>
      <xdr:blipFill>
        <a:blip xmlns:r="http://schemas.openxmlformats.org/officeDocument/2006/relationships" r:embed="rId41" cstate="print"/>
        <a:stretch>
          <a:fillRect/>
        </a:stretch>
      </xdr:blipFill>
      <xdr:spPr>
        <a:xfrm>
          <a:off x="34442400" y="371475"/>
          <a:ext cx="630936" cy="630936"/>
        </a:xfrm>
        <a:prstGeom prst="rect">
          <a:avLst/>
        </a:prstGeom>
      </xdr:spPr>
    </xdr:pic>
    <xdr:clientData/>
  </xdr:twoCellAnchor>
  <xdr:twoCellAnchor editAs="oneCell">
    <xdr:from>
      <xdr:col>34</xdr:col>
      <xdr:colOff>66675</xdr:colOff>
      <xdr:row>33</xdr:row>
      <xdr:rowOff>57150</xdr:rowOff>
    </xdr:from>
    <xdr:to>
      <xdr:col>34</xdr:col>
      <xdr:colOff>676275</xdr:colOff>
      <xdr:row>33</xdr:row>
      <xdr:rowOff>666750</xdr:rowOff>
    </xdr:to>
    <xdr:pic>
      <xdr:nvPicPr>
        <xdr:cNvPr id="60" name="Picture 59"/>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42074900" y="3810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xdr:colOff>
      <xdr:row>33</xdr:row>
      <xdr:rowOff>57150</xdr:rowOff>
    </xdr:from>
    <xdr:to>
      <xdr:col>25</xdr:col>
      <xdr:colOff>666750</xdr:colOff>
      <xdr:row>33</xdr:row>
      <xdr:rowOff>666750</xdr:rowOff>
    </xdr:to>
    <xdr:pic>
      <xdr:nvPicPr>
        <xdr:cNvPr id="59" name="Picture 58"/>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1517450" y="127158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85725</xdr:colOff>
      <xdr:row>33</xdr:row>
      <xdr:rowOff>104775</xdr:rowOff>
    </xdr:from>
    <xdr:to>
      <xdr:col>23</xdr:col>
      <xdr:colOff>1304925</xdr:colOff>
      <xdr:row>33</xdr:row>
      <xdr:rowOff>1323975</xdr:rowOff>
    </xdr:to>
    <xdr:pic>
      <xdr:nvPicPr>
        <xdr:cNvPr id="61" name="Picture 60"/>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2535375" y="127635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66675</xdr:colOff>
      <xdr:row>33</xdr:row>
      <xdr:rowOff>66675</xdr:rowOff>
    </xdr:from>
    <xdr:to>
      <xdr:col>24</xdr:col>
      <xdr:colOff>676275</xdr:colOff>
      <xdr:row>33</xdr:row>
      <xdr:rowOff>676275</xdr:rowOff>
    </xdr:to>
    <xdr:pic>
      <xdr:nvPicPr>
        <xdr:cNvPr id="62" name="Picture 61"/>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7021650" y="12725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47625</xdr:colOff>
      <xdr:row>33</xdr:row>
      <xdr:rowOff>38100</xdr:rowOff>
    </xdr:from>
    <xdr:to>
      <xdr:col>26</xdr:col>
      <xdr:colOff>657225</xdr:colOff>
      <xdr:row>33</xdr:row>
      <xdr:rowOff>647700</xdr:rowOff>
    </xdr:to>
    <xdr:pic>
      <xdr:nvPicPr>
        <xdr:cNvPr id="63" name="Picture 62"/>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06013250" y="126968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33</xdr:row>
      <xdr:rowOff>66675</xdr:rowOff>
    </xdr:from>
    <xdr:to>
      <xdr:col>6</xdr:col>
      <xdr:colOff>676275</xdr:colOff>
      <xdr:row>33</xdr:row>
      <xdr:rowOff>676275</xdr:rowOff>
    </xdr:to>
    <xdr:pic>
      <xdr:nvPicPr>
        <xdr:cNvPr id="64" name="Picture 63"/>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592580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33</xdr:row>
      <xdr:rowOff>66675</xdr:rowOff>
    </xdr:from>
    <xdr:to>
      <xdr:col>8</xdr:col>
      <xdr:colOff>723900</xdr:colOff>
      <xdr:row>33</xdr:row>
      <xdr:rowOff>676275</xdr:rowOff>
    </xdr:to>
    <xdr:pic>
      <xdr:nvPicPr>
        <xdr:cNvPr id="69" name="Picture 68"/>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24984075"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152400</xdr:colOff>
      <xdr:row>33</xdr:row>
      <xdr:rowOff>114300</xdr:rowOff>
    </xdr:from>
    <xdr:to>
      <xdr:col>57</xdr:col>
      <xdr:colOff>762000</xdr:colOff>
      <xdr:row>33</xdr:row>
      <xdr:rowOff>723900</xdr:rowOff>
    </xdr:to>
    <xdr:pic>
      <xdr:nvPicPr>
        <xdr:cNvPr id="70" name="Picture 69"/>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42830350" y="46672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95250</xdr:colOff>
      <xdr:row>33</xdr:row>
      <xdr:rowOff>66675</xdr:rowOff>
    </xdr:from>
    <xdr:to>
      <xdr:col>55</xdr:col>
      <xdr:colOff>704850</xdr:colOff>
      <xdr:row>33</xdr:row>
      <xdr:rowOff>676275</xdr:rowOff>
    </xdr:to>
    <xdr:pic>
      <xdr:nvPicPr>
        <xdr:cNvPr id="71" name="Picture 70"/>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33762550" y="4191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57150</xdr:colOff>
      <xdr:row>33</xdr:row>
      <xdr:rowOff>47625</xdr:rowOff>
    </xdr:from>
    <xdr:to>
      <xdr:col>56</xdr:col>
      <xdr:colOff>666750</xdr:colOff>
      <xdr:row>33</xdr:row>
      <xdr:rowOff>657225</xdr:rowOff>
    </xdr:to>
    <xdr:pic>
      <xdr:nvPicPr>
        <xdr:cNvPr id="74" name="Picture 73"/>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38229775" y="4000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58</xdr:col>
      <xdr:colOff>95250</xdr:colOff>
      <xdr:row>33</xdr:row>
      <xdr:rowOff>85725</xdr:rowOff>
    </xdr:from>
    <xdr:to>
      <xdr:col>58</xdr:col>
      <xdr:colOff>704850</xdr:colOff>
      <xdr:row>33</xdr:row>
      <xdr:rowOff>695325</xdr:rowOff>
    </xdr:to>
    <xdr:pic>
      <xdr:nvPicPr>
        <xdr:cNvPr id="75" name="Picture 74"/>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247278525" y="4381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59</xdr:col>
      <xdr:colOff>123825</xdr:colOff>
      <xdr:row>33</xdr:row>
      <xdr:rowOff>104775</xdr:rowOff>
    </xdr:from>
    <xdr:to>
      <xdr:col>59</xdr:col>
      <xdr:colOff>733425</xdr:colOff>
      <xdr:row>33</xdr:row>
      <xdr:rowOff>714375</xdr:rowOff>
    </xdr:to>
    <xdr:pic>
      <xdr:nvPicPr>
        <xdr:cNvPr id="83" name="Picture 82"/>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251812425" y="4572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054854/My%20Documents/NE/SW/SagaForge%201.23_Sh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tat Block"/>
      <sheetName val="Weapons Cheat Sheet"/>
      <sheetName val="Lists"/>
      <sheetName val="Tracker Sheet"/>
      <sheetName val="Character Sheet 1"/>
      <sheetName val="Character Sheet 2"/>
      <sheetName val="Instructions"/>
      <sheetName val="Beasts"/>
      <sheetName val="Droids"/>
      <sheetName val="Character &amp; Species"/>
      <sheetName val="Class"/>
      <sheetName val="Skills"/>
      <sheetName val="Languages"/>
      <sheetName val="Plan"/>
      <sheetName val="Feats"/>
      <sheetName val="Data"/>
      <sheetName val="Talents"/>
      <sheetName val="Talents 2"/>
      <sheetName val="The Force"/>
      <sheetName val="ForcePowerCards"/>
      <sheetName val="Regimens-Tactics-Unleashed"/>
      <sheetName val="Force Power Descriptions"/>
      <sheetName val="Weapons"/>
      <sheetName val="Armor and Defenses"/>
      <sheetName val="Equipment"/>
      <sheetName val="Cybernetics and Biotech"/>
      <sheetName val="Bonuses"/>
      <sheetName val="Destiny Completed"/>
      <sheetName val="Weapons Cheat Sheet (2)"/>
      <sheetName val="old Weapons"/>
      <sheetName val="NewStatBlockRef"/>
      <sheetName val="Sheet1"/>
    </sheetNames>
    <sheetDataSet>
      <sheetData sheetId="0">
        <row r="18">
          <cell r="K18" t="b">
            <v>0</v>
          </cell>
        </row>
      </sheetData>
      <sheetData sheetId="1"/>
      <sheetData sheetId="2"/>
      <sheetData sheetId="3"/>
      <sheetData sheetId="4"/>
      <sheetData sheetId="5"/>
      <sheetData sheetId="6"/>
      <sheetData sheetId="7"/>
      <sheetData sheetId="8"/>
      <sheetData sheetId="9"/>
      <sheetData sheetId="10">
        <row r="7">
          <cell r="D7" t="str">
            <v>Shanlar Vivani</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5"/>
  <sheetViews>
    <sheetView showGridLines="0" workbookViewId="0">
      <selection activeCell="A4" sqref="A4"/>
    </sheetView>
  </sheetViews>
  <sheetFormatPr defaultRowHeight="12.75" x14ac:dyDescent="0.2"/>
  <cols>
    <col min="1" max="1" width="28.140625" bestFit="1" customWidth="1"/>
    <col min="2" max="2" width="3.140625" customWidth="1"/>
    <col min="3" max="3" width="8.140625" style="52" bestFit="1" customWidth="1"/>
    <col min="4" max="4" width="8.85546875" style="29" bestFit="1" customWidth="1"/>
    <col min="5" max="5" width="9.42578125" style="29" bestFit="1" customWidth="1"/>
    <col min="6" max="6" width="7.7109375" style="29" bestFit="1" customWidth="1"/>
    <col min="7" max="7" width="7.85546875" style="26" bestFit="1" customWidth="1"/>
    <col min="8" max="8" width="9.42578125" style="26" bestFit="1" customWidth="1"/>
    <col min="9" max="9" width="11.28515625" style="2" bestFit="1" customWidth="1"/>
    <col min="10" max="10" width="11.42578125" style="2" bestFit="1" customWidth="1"/>
    <col min="11" max="11" width="7.7109375" style="2" bestFit="1" customWidth="1"/>
    <col min="12" max="12" width="29" style="148" hidden="1" customWidth="1"/>
    <col min="13" max="13" width="2.85546875" customWidth="1"/>
    <col min="14" max="14" width="59.28515625" hidden="1" customWidth="1"/>
  </cols>
  <sheetData>
    <row r="1" spans="1:14" x14ac:dyDescent="0.2">
      <c r="A1" s="243" t="s">
        <v>3</v>
      </c>
      <c r="B1" s="244"/>
      <c r="C1" s="245" t="s">
        <v>5228</v>
      </c>
      <c r="D1" s="246" t="s">
        <v>73</v>
      </c>
      <c r="E1" s="216" t="s">
        <v>74</v>
      </c>
      <c r="F1" s="215" t="s">
        <v>4</v>
      </c>
      <c r="G1" s="216" t="s">
        <v>77</v>
      </c>
      <c r="H1" s="215" t="s">
        <v>5215</v>
      </c>
      <c r="I1" s="216" t="s">
        <v>108</v>
      </c>
      <c r="J1" s="215" t="s">
        <v>5229</v>
      </c>
      <c r="K1" s="216" t="s">
        <v>5216</v>
      </c>
      <c r="N1" s="249"/>
    </row>
    <row r="2" spans="1:14" x14ac:dyDescent="0.2">
      <c r="A2" s="239" t="s">
        <v>5174</v>
      </c>
      <c r="B2" s="238">
        <f t="shared" ref="B2:B31" si="0">IF(A2&lt;&gt;"  ",IF(A2=A1,B1+1,1),"")</f>
        <v>1</v>
      </c>
      <c r="C2" s="229">
        <f t="shared" ref="C2:C31" si="1">HLOOKUP(A2,Blocks,7,FALSE)</f>
        <v>13</v>
      </c>
      <c r="D2" s="230">
        <v>16</v>
      </c>
      <c r="E2" s="231">
        <f t="shared" ref="E2:E31" si="2">SUM(C2:D2)</f>
        <v>29</v>
      </c>
      <c r="F2" s="217">
        <f t="shared" ref="F2:F31" si="3">HLOOKUP($A2,Blocks,2,FALSE)</f>
        <v>0</v>
      </c>
      <c r="G2" s="227">
        <f t="shared" ref="G2:G31" si="4">VLOOKUP(F2,CL,2,FALSE)</f>
        <v>0</v>
      </c>
      <c r="H2" s="223">
        <f>51+21-27+25+21</f>
        <v>91</v>
      </c>
      <c r="I2" s="222">
        <f t="shared" ref="I2:I31" si="5">HLOOKUP($L2,Tracker,20,FALSE)</f>
        <v>16</v>
      </c>
      <c r="J2" s="217">
        <f t="shared" ref="J2:J31" si="6">HLOOKUP($L2,Tracker,23,FALSE)</f>
        <v>22</v>
      </c>
      <c r="K2" s="218">
        <v>0</v>
      </c>
      <c r="L2" s="148" t="str">
        <f>A2&amp;" - "&amp;B2</f>
        <v>Zeven Thanas - 1</v>
      </c>
      <c r="N2" s="252" t="str">
        <f>Sheet1!A2</f>
        <v xml:space="preserve">Medium Cathar Jedi 4/soldier 3/imperial knight 1
Destiny 8; Force 10
Init +9; Senses Perception +5
Languages Basic, Catharese
──────────────────────────────────
Defenses Ref 26 (26 flat-footed), Fort 24, Will 21
hp 116; Threshold 24
──────────────────────────────────
Speed 7 squares
Melee lightsaber, crossguard +12 (2d8+8)
Melee lightsaber, crossguard +14 (2d8+8) with Charge
Melee cortosis glove +12 (1d10+8)
Melee cortosis glove +12 (1d10+8) with Reactive Claw (swift action)
Ranged by weapon +8
Base Atk +8; Grp +12
Force Powers Known (Use the Force +15) Battle Strike, Rebuke
──────────────────────────────────
Abilities Str 19, Dex 10, Con 14, Int 10, Wis 12, Cha 13
Special Qualities Reactive Claw, Cathar Instincts, Climb is a class skill, Stealth is a class skill, Build Lightsaber
Talents Battle Meditation, Improved Battle Meditation, Armored Defense, Juggernaut, Armor Mastery
Feats Armor Proficiency (light), Armor Proficiency (medium), Deft Charge, Force Sensitivity, Force Training, Martial Arts I, Martial Arts II, Skill Focus (Use the Force), Weapon Proficiency (lightsabers), Weapon Proficiency (simple)
Skills Initiative +9, Use the Force +15
Possessions crossguard lightsaber, cortosis glove, Jedi Knight Armor, Jedi robes
</v>
      </c>
    </row>
    <row r="3" spans="1:14" x14ac:dyDescent="0.2">
      <c r="A3" s="239" t="s">
        <v>5312</v>
      </c>
      <c r="B3" s="240">
        <f t="shared" si="0"/>
        <v>1</v>
      </c>
      <c r="C3" s="232">
        <f t="shared" si="1"/>
        <v>16</v>
      </c>
      <c r="D3" s="233">
        <v>6</v>
      </c>
      <c r="E3" s="234">
        <f t="shared" si="2"/>
        <v>22</v>
      </c>
      <c r="F3" s="217">
        <f t="shared" si="3"/>
        <v>12</v>
      </c>
      <c r="G3" s="226">
        <f t="shared" si="4"/>
        <v>2400</v>
      </c>
      <c r="H3" s="221">
        <f>19+10+8+25+12+22</f>
        <v>96</v>
      </c>
      <c r="I3" s="222">
        <f t="shared" si="5"/>
        <v>-7</v>
      </c>
      <c r="J3" s="217">
        <f t="shared" si="6"/>
        <v>27</v>
      </c>
      <c r="K3" s="250" t="s">
        <v>5386</v>
      </c>
      <c r="L3" s="148" t="str">
        <f t="shared" ref="L3:L31" si="7">A3&amp;" - "&amp;B3</f>
        <v>Ana Del'Hania - CL12 - 1</v>
      </c>
      <c r="N3" s="252"/>
    </row>
    <row r="4" spans="1:14" x14ac:dyDescent="0.2">
      <c r="A4" s="239" t="s">
        <v>5173</v>
      </c>
      <c r="B4" s="240">
        <f t="shared" si="0"/>
        <v>1</v>
      </c>
      <c r="C4" s="232">
        <f t="shared" si="1"/>
        <v>9</v>
      </c>
      <c r="D4" s="233">
        <v>10</v>
      </c>
      <c r="E4" s="234">
        <f t="shared" si="2"/>
        <v>19</v>
      </c>
      <c r="F4" s="217">
        <f t="shared" si="3"/>
        <v>0</v>
      </c>
      <c r="G4" s="226">
        <f t="shared" si="4"/>
        <v>0</v>
      </c>
      <c r="H4" s="221">
        <f>26</f>
        <v>26</v>
      </c>
      <c r="I4" s="222">
        <f t="shared" si="5"/>
        <v>54</v>
      </c>
      <c r="J4" s="217">
        <f t="shared" si="6"/>
        <v>18</v>
      </c>
      <c r="K4" s="218">
        <v>-1</v>
      </c>
      <c r="L4" s="148" t="str">
        <f t="shared" si="7"/>
        <v>Arlynn Varss - 1</v>
      </c>
      <c r="N4" s="252"/>
    </row>
    <row r="5" spans="1:14" x14ac:dyDescent="0.2">
      <c r="A5" s="239" t="s">
        <v>5330</v>
      </c>
      <c r="B5" s="240">
        <f t="shared" si="0"/>
        <v>1</v>
      </c>
      <c r="C5" s="232">
        <f t="shared" si="1"/>
        <v>3</v>
      </c>
      <c r="D5" s="233">
        <v>14</v>
      </c>
      <c r="E5" s="234">
        <f t="shared" si="2"/>
        <v>17</v>
      </c>
      <c r="F5" s="217">
        <f t="shared" si="3"/>
        <v>2</v>
      </c>
      <c r="G5" s="226">
        <f t="shared" si="4"/>
        <v>400</v>
      </c>
      <c r="H5" s="221">
        <f>19+23+16</f>
        <v>58</v>
      </c>
      <c r="I5" s="222">
        <f t="shared" si="5"/>
        <v>-7</v>
      </c>
      <c r="J5" s="217">
        <f t="shared" si="6"/>
        <v>20</v>
      </c>
      <c r="K5" s="250" t="s">
        <v>5386</v>
      </c>
      <c r="L5" s="148" t="str">
        <f t="shared" si="7"/>
        <v>Gamorrean bodyguard - CL2 - 1</v>
      </c>
      <c r="N5" s="252"/>
    </row>
    <row r="6" spans="1:14" x14ac:dyDescent="0.2">
      <c r="A6" s="239" t="s">
        <v>5330</v>
      </c>
      <c r="B6" s="240">
        <f t="shared" si="0"/>
        <v>2</v>
      </c>
      <c r="C6" s="232">
        <f t="shared" si="1"/>
        <v>3</v>
      </c>
      <c r="D6" s="233">
        <v>14</v>
      </c>
      <c r="E6" s="234">
        <f t="shared" si="2"/>
        <v>17</v>
      </c>
      <c r="F6" s="217">
        <f t="shared" si="3"/>
        <v>2</v>
      </c>
      <c r="G6" s="227">
        <f t="shared" si="4"/>
        <v>400</v>
      </c>
      <c r="H6" s="223">
        <f>23+19+23</f>
        <v>65</v>
      </c>
      <c r="I6" s="222">
        <f t="shared" si="5"/>
        <v>-14</v>
      </c>
      <c r="J6" s="217">
        <f t="shared" si="6"/>
        <v>20</v>
      </c>
      <c r="K6" s="250" t="s">
        <v>5386</v>
      </c>
      <c r="L6" s="148" t="str">
        <f t="shared" si="7"/>
        <v>Gamorrean bodyguard - CL2 - 2</v>
      </c>
      <c r="N6" s="252"/>
    </row>
    <row r="7" spans="1:14" x14ac:dyDescent="0.2">
      <c r="A7" s="239" t="s">
        <v>5330</v>
      </c>
      <c r="B7" s="240">
        <f t="shared" si="0"/>
        <v>3</v>
      </c>
      <c r="C7" s="232">
        <f t="shared" si="1"/>
        <v>3</v>
      </c>
      <c r="D7" s="233">
        <v>14</v>
      </c>
      <c r="E7" s="234">
        <f t="shared" si="2"/>
        <v>17</v>
      </c>
      <c r="F7" s="217">
        <f t="shared" si="3"/>
        <v>2</v>
      </c>
      <c r="G7" s="227">
        <f t="shared" si="4"/>
        <v>400</v>
      </c>
      <c r="H7" s="223">
        <f>18+9+21+14</f>
        <v>62</v>
      </c>
      <c r="I7" s="222">
        <f t="shared" si="5"/>
        <v>-11</v>
      </c>
      <c r="J7" s="217">
        <f t="shared" si="6"/>
        <v>20</v>
      </c>
      <c r="K7" s="250" t="s">
        <v>5386</v>
      </c>
      <c r="L7" s="148" t="str">
        <f t="shared" si="7"/>
        <v>Gamorrean bodyguard - CL2 - 3</v>
      </c>
      <c r="N7" s="252"/>
    </row>
    <row r="8" spans="1:14" x14ac:dyDescent="0.2">
      <c r="A8" s="239" t="s">
        <v>5330</v>
      </c>
      <c r="B8" s="240">
        <f t="shared" si="0"/>
        <v>4</v>
      </c>
      <c r="C8" s="232">
        <f t="shared" si="1"/>
        <v>3</v>
      </c>
      <c r="D8" s="233">
        <v>14</v>
      </c>
      <c r="E8" s="234">
        <f t="shared" si="2"/>
        <v>17</v>
      </c>
      <c r="F8" s="217">
        <f t="shared" si="3"/>
        <v>2</v>
      </c>
      <c r="G8" s="227">
        <f t="shared" si="4"/>
        <v>400</v>
      </c>
      <c r="H8" s="223">
        <f>18+22+19</f>
        <v>59</v>
      </c>
      <c r="I8" s="222">
        <f t="shared" si="5"/>
        <v>-8</v>
      </c>
      <c r="J8" s="217">
        <f t="shared" si="6"/>
        <v>20</v>
      </c>
      <c r="K8" s="250" t="s">
        <v>5386</v>
      </c>
      <c r="L8" s="148" t="str">
        <f t="shared" si="7"/>
        <v>Gamorrean bodyguard - CL2 - 4</v>
      </c>
      <c r="N8" s="252"/>
    </row>
    <row r="9" spans="1:14" x14ac:dyDescent="0.2">
      <c r="A9" s="239" t="s">
        <v>5330</v>
      </c>
      <c r="B9" s="240">
        <f t="shared" si="0"/>
        <v>5</v>
      </c>
      <c r="C9" s="232">
        <f t="shared" si="1"/>
        <v>3</v>
      </c>
      <c r="D9" s="233">
        <v>14</v>
      </c>
      <c r="E9" s="234">
        <f t="shared" si="2"/>
        <v>17</v>
      </c>
      <c r="F9" s="217">
        <f t="shared" si="3"/>
        <v>2</v>
      </c>
      <c r="G9" s="227">
        <f t="shared" si="4"/>
        <v>400</v>
      </c>
      <c r="H9" s="223">
        <f>18+12+24</f>
        <v>54</v>
      </c>
      <c r="I9" s="222">
        <f t="shared" si="5"/>
        <v>-3</v>
      </c>
      <c r="J9" s="217">
        <f t="shared" si="6"/>
        <v>20</v>
      </c>
      <c r="K9" s="250" t="s">
        <v>5386</v>
      </c>
      <c r="L9" s="148" t="str">
        <f t="shared" si="7"/>
        <v>Gamorrean bodyguard - CL2 - 5</v>
      </c>
      <c r="N9" s="252"/>
    </row>
    <row r="10" spans="1:14" x14ac:dyDescent="0.2">
      <c r="A10" s="239" t="s">
        <v>5330</v>
      </c>
      <c r="B10" s="240">
        <f t="shared" si="0"/>
        <v>6</v>
      </c>
      <c r="C10" s="232">
        <f t="shared" si="1"/>
        <v>3</v>
      </c>
      <c r="D10" s="233">
        <v>14</v>
      </c>
      <c r="E10" s="234">
        <f t="shared" si="2"/>
        <v>17</v>
      </c>
      <c r="F10" s="217">
        <f t="shared" si="3"/>
        <v>2</v>
      </c>
      <c r="G10" s="227">
        <f t="shared" si="4"/>
        <v>400</v>
      </c>
      <c r="H10" s="223">
        <f>30+18+27</f>
        <v>75</v>
      </c>
      <c r="I10" s="222">
        <f t="shared" si="5"/>
        <v>-24</v>
      </c>
      <c r="J10" s="217">
        <f t="shared" si="6"/>
        <v>20</v>
      </c>
      <c r="K10" s="250" t="s">
        <v>5386</v>
      </c>
      <c r="L10" s="148" t="str">
        <f t="shared" si="7"/>
        <v>Gamorrean bodyguard - CL2 - 6</v>
      </c>
      <c r="N10" s="252"/>
    </row>
    <row r="11" spans="1:14" x14ac:dyDescent="0.2">
      <c r="A11" s="239" t="s">
        <v>5059</v>
      </c>
      <c r="B11" s="240">
        <f t="shared" si="0"/>
        <v>1</v>
      </c>
      <c r="C11" s="232">
        <f t="shared" si="1"/>
        <v>12</v>
      </c>
      <c r="D11" s="233">
        <v>1</v>
      </c>
      <c r="E11" s="234">
        <f t="shared" si="2"/>
        <v>13</v>
      </c>
      <c r="F11" s="217">
        <f t="shared" si="3"/>
        <v>0</v>
      </c>
      <c r="G11" s="226">
        <f t="shared" si="4"/>
        <v>0</v>
      </c>
      <c r="H11" s="221">
        <v>0</v>
      </c>
      <c r="I11" s="222">
        <f t="shared" si="5"/>
        <v>85</v>
      </c>
      <c r="J11" s="217">
        <f t="shared" si="6"/>
        <v>18</v>
      </c>
      <c r="K11" s="218">
        <v>0</v>
      </c>
      <c r="L11" s="148" t="str">
        <f t="shared" si="7"/>
        <v>Asheemi Ta - 1</v>
      </c>
      <c r="N11" s="252"/>
    </row>
    <row r="12" spans="1:14" x14ac:dyDescent="0.2">
      <c r="A12" s="239" t="s">
        <v>5064</v>
      </c>
      <c r="B12" s="240">
        <f t="shared" si="0"/>
        <v>1</v>
      </c>
      <c r="C12" s="232">
        <f t="shared" si="1"/>
        <v>4</v>
      </c>
      <c r="D12" s="233">
        <v>9</v>
      </c>
      <c r="E12" s="234">
        <f t="shared" si="2"/>
        <v>13</v>
      </c>
      <c r="F12" s="217">
        <f t="shared" si="3"/>
        <v>0</v>
      </c>
      <c r="G12" s="226">
        <f t="shared" si="4"/>
        <v>0</v>
      </c>
      <c r="H12" s="221">
        <f>32+23+20+20</f>
        <v>95</v>
      </c>
      <c r="I12" s="222">
        <f t="shared" si="5"/>
        <v>33</v>
      </c>
      <c r="J12" s="217">
        <f t="shared" si="6"/>
        <v>25</v>
      </c>
      <c r="K12" s="218">
        <v>0</v>
      </c>
      <c r="L12" s="148" t="str">
        <f t="shared" si="7"/>
        <v>Shanlar Vivani - 1</v>
      </c>
      <c r="N12" s="252"/>
    </row>
    <row r="13" spans="1:14" x14ac:dyDescent="0.2">
      <c r="A13" s="239" t="s">
        <v>343</v>
      </c>
      <c r="B13" s="240" t="str">
        <f t="shared" si="0"/>
        <v/>
      </c>
      <c r="C13" s="232">
        <f t="shared" si="1"/>
        <v>0</v>
      </c>
      <c r="D13" s="233">
        <v>0</v>
      </c>
      <c r="E13" s="234">
        <f t="shared" si="2"/>
        <v>0</v>
      </c>
      <c r="F13" s="217" t="str">
        <f t="shared" si="3"/>
        <v>-</v>
      </c>
      <c r="G13" s="227">
        <f t="shared" si="4"/>
        <v>0</v>
      </c>
      <c r="H13" s="223">
        <v>0</v>
      </c>
      <c r="I13" s="222">
        <f t="shared" si="5"/>
        <v>0</v>
      </c>
      <c r="J13" s="217">
        <f t="shared" si="6"/>
        <v>0</v>
      </c>
      <c r="K13" s="218">
        <v>0</v>
      </c>
      <c r="L13" s="148" t="str">
        <f t="shared" si="7"/>
        <v xml:space="preserve">   - </v>
      </c>
      <c r="N13" s="252"/>
    </row>
    <row r="14" spans="1:14" x14ac:dyDescent="0.2">
      <c r="A14" s="239" t="s">
        <v>343</v>
      </c>
      <c r="B14" s="240" t="str">
        <f t="shared" si="0"/>
        <v/>
      </c>
      <c r="C14" s="232">
        <f t="shared" si="1"/>
        <v>0</v>
      </c>
      <c r="D14" s="233">
        <v>0</v>
      </c>
      <c r="E14" s="234">
        <f t="shared" si="2"/>
        <v>0</v>
      </c>
      <c r="F14" s="217" t="str">
        <f t="shared" si="3"/>
        <v>-</v>
      </c>
      <c r="G14" s="226">
        <f t="shared" si="4"/>
        <v>0</v>
      </c>
      <c r="H14" s="221">
        <v>0</v>
      </c>
      <c r="I14" s="222">
        <f t="shared" si="5"/>
        <v>0</v>
      </c>
      <c r="J14" s="217">
        <f t="shared" si="6"/>
        <v>0</v>
      </c>
      <c r="K14" s="218">
        <v>0</v>
      </c>
      <c r="L14" s="148" t="str">
        <f t="shared" si="7"/>
        <v xml:space="preserve">   - </v>
      </c>
      <c r="N14" s="252"/>
    </row>
    <row r="15" spans="1:14" x14ac:dyDescent="0.2">
      <c r="A15" s="239" t="s">
        <v>343</v>
      </c>
      <c r="B15" s="240" t="str">
        <f t="shared" si="0"/>
        <v/>
      </c>
      <c r="C15" s="232">
        <f t="shared" si="1"/>
        <v>0</v>
      </c>
      <c r="D15" s="233">
        <v>0</v>
      </c>
      <c r="E15" s="234">
        <f t="shared" si="2"/>
        <v>0</v>
      </c>
      <c r="F15" s="217" t="str">
        <f t="shared" si="3"/>
        <v>-</v>
      </c>
      <c r="G15" s="226">
        <f t="shared" si="4"/>
        <v>0</v>
      </c>
      <c r="H15" s="221">
        <v>0</v>
      </c>
      <c r="I15" s="222">
        <f t="shared" si="5"/>
        <v>0</v>
      </c>
      <c r="J15" s="217">
        <f t="shared" si="6"/>
        <v>0</v>
      </c>
      <c r="K15" s="218">
        <v>0</v>
      </c>
      <c r="L15" s="148" t="str">
        <f t="shared" si="7"/>
        <v xml:space="preserve">   - </v>
      </c>
      <c r="N15" s="252"/>
    </row>
    <row r="16" spans="1:14" x14ac:dyDescent="0.2">
      <c r="A16" s="239" t="s">
        <v>343</v>
      </c>
      <c r="B16" s="240" t="str">
        <f t="shared" si="0"/>
        <v/>
      </c>
      <c r="C16" s="232">
        <f t="shared" si="1"/>
        <v>0</v>
      </c>
      <c r="D16" s="233">
        <v>0</v>
      </c>
      <c r="E16" s="234">
        <f t="shared" si="2"/>
        <v>0</v>
      </c>
      <c r="F16" s="217" t="str">
        <f t="shared" si="3"/>
        <v>-</v>
      </c>
      <c r="G16" s="226">
        <f t="shared" si="4"/>
        <v>0</v>
      </c>
      <c r="H16" s="221">
        <v>0</v>
      </c>
      <c r="I16" s="222">
        <f t="shared" si="5"/>
        <v>0</v>
      </c>
      <c r="J16" s="217">
        <f t="shared" si="6"/>
        <v>0</v>
      </c>
      <c r="K16" s="218">
        <v>0</v>
      </c>
      <c r="L16" s="148" t="str">
        <f t="shared" si="7"/>
        <v xml:space="preserve">   - </v>
      </c>
      <c r="N16" s="252"/>
    </row>
    <row r="17" spans="1:14" x14ac:dyDescent="0.2">
      <c r="A17" s="239" t="s">
        <v>343</v>
      </c>
      <c r="B17" s="240" t="str">
        <f t="shared" si="0"/>
        <v/>
      </c>
      <c r="C17" s="232">
        <f t="shared" si="1"/>
        <v>0</v>
      </c>
      <c r="D17" s="233">
        <v>0</v>
      </c>
      <c r="E17" s="234">
        <f t="shared" si="2"/>
        <v>0</v>
      </c>
      <c r="F17" s="217" t="str">
        <f t="shared" si="3"/>
        <v>-</v>
      </c>
      <c r="G17" s="226">
        <f t="shared" si="4"/>
        <v>0</v>
      </c>
      <c r="H17" s="221">
        <v>0</v>
      </c>
      <c r="I17" s="222">
        <f t="shared" si="5"/>
        <v>0</v>
      </c>
      <c r="J17" s="217">
        <f t="shared" si="6"/>
        <v>0</v>
      </c>
      <c r="K17" s="218">
        <v>0</v>
      </c>
      <c r="L17" s="148" t="str">
        <f t="shared" si="7"/>
        <v xml:space="preserve">   - </v>
      </c>
      <c r="N17" s="252"/>
    </row>
    <row r="18" spans="1:14" x14ac:dyDescent="0.2">
      <c r="A18" s="239" t="s">
        <v>343</v>
      </c>
      <c r="B18" s="240" t="str">
        <f t="shared" si="0"/>
        <v/>
      </c>
      <c r="C18" s="232">
        <f t="shared" si="1"/>
        <v>0</v>
      </c>
      <c r="D18" s="233">
        <v>0</v>
      </c>
      <c r="E18" s="234">
        <f t="shared" si="2"/>
        <v>0</v>
      </c>
      <c r="F18" s="217" t="str">
        <f t="shared" si="3"/>
        <v>-</v>
      </c>
      <c r="G18" s="226">
        <f t="shared" si="4"/>
        <v>0</v>
      </c>
      <c r="H18" s="221">
        <v>0</v>
      </c>
      <c r="I18" s="222">
        <f t="shared" si="5"/>
        <v>0</v>
      </c>
      <c r="J18" s="217">
        <f t="shared" si="6"/>
        <v>0</v>
      </c>
      <c r="K18" s="218">
        <v>0</v>
      </c>
      <c r="L18" s="148" t="str">
        <f t="shared" si="7"/>
        <v xml:space="preserve">   - </v>
      </c>
      <c r="N18" s="252"/>
    </row>
    <row r="19" spans="1:14" x14ac:dyDescent="0.2">
      <c r="A19" s="239" t="s">
        <v>343</v>
      </c>
      <c r="B19" s="240" t="str">
        <f t="shared" si="0"/>
        <v/>
      </c>
      <c r="C19" s="232">
        <f t="shared" si="1"/>
        <v>0</v>
      </c>
      <c r="D19" s="233">
        <v>0</v>
      </c>
      <c r="E19" s="234">
        <f t="shared" si="2"/>
        <v>0</v>
      </c>
      <c r="F19" s="217" t="str">
        <f t="shared" si="3"/>
        <v>-</v>
      </c>
      <c r="G19" s="226">
        <f t="shared" si="4"/>
        <v>0</v>
      </c>
      <c r="H19" s="221">
        <v>0</v>
      </c>
      <c r="I19" s="222">
        <f t="shared" si="5"/>
        <v>0</v>
      </c>
      <c r="J19" s="217">
        <f t="shared" si="6"/>
        <v>0</v>
      </c>
      <c r="K19" s="218">
        <v>0</v>
      </c>
      <c r="L19" s="148" t="str">
        <f t="shared" si="7"/>
        <v xml:space="preserve">   - </v>
      </c>
      <c r="N19" s="252"/>
    </row>
    <row r="20" spans="1:14" x14ac:dyDescent="0.2">
      <c r="A20" s="239" t="s">
        <v>343</v>
      </c>
      <c r="B20" s="240" t="str">
        <f t="shared" si="0"/>
        <v/>
      </c>
      <c r="C20" s="232">
        <f t="shared" si="1"/>
        <v>0</v>
      </c>
      <c r="D20" s="233">
        <v>0</v>
      </c>
      <c r="E20" s="234">
        <f t="shared" si="2"/>
        <v>0</v>
      </c>
      <c r="F20" s="217" t="str">
        <f t="shared" si="3"/>
        <v>-</v>
      </c>
      <c r="G20" s="226">
        <f t="shared" si="4"/>
        <v>0</v>
      </c>
      <c r="H20" s="221">
        <v>0</v>
      </c>
      <c r="I20" s="222">
        <f t="shared" si="5"/>
        <v>0</v>
      </c>
      <c r="J20" s="217">
        <f t="shared" si="6"/>
        <v>0</v>
      </c>
      <c r="K20" s="218">
        <v>0</v>
      </c>
      <c r="L20" s="148" t="str">
        <f t="shared" si="7"/>
        <v xml:space="preserve">   - </v>
      </c>
      <c r="N20" s="252"/>
    </row>
    <row r="21" spans="1:14" x14ac:dyDescent="0.2">
      <c r="A21" s="239" t="s">
        <v>343</v>
      </c>
      <c r="B21" s="240" t="str">
        <f t="shared" si="0"/>
        <v/>
      </c>
      <c r="C21" s="232">
        <f t="shared" si="1"/>
        <v>0</v>
      </c>
      <c r="D21" s="233">
        <v>0</v>
      </c>
      <c r="E21" s="234">
        <f t="shared" si="2"/>
        <v>0</v>
      </c>
      <c r="F21" s="217" t="str">
        <f t="shared" si="3"/>
        <v>-</v>
      </c>
      <c r="G21" s="226">
        <f t="shared" si="4"/>
        <v>0</v>
      </c>
      <c r="H21" s="221">
        <v>0</v>
      </c>
      <c r="I21" s="222">
        <f t="shared" si="5"/>
        <v>0</v>
      </c>
      <c r="J21" s="217">
        <f t="shared" si="6"/>
        <v>0</v>
      </c>
      <c r="K21" s="218">
        <v>0</v>
      </c>
      <c r="L21" s="148" t="str">
        <f t="shared" si="7"/>
        <v xml:space="preserve">   - </v>
      </c>
      <c r="N21" s="252"/>
    </row>
    <row r="22" spans="1:14" x14ac:dyDescent="0.2">
      <c r="A22" s="239" t="s">
        <v>343</v>
      </c>
      <c r="B22" s="240" t="str">
        <f t="shared" si="0"/>
        <v/>
      </c>
      <c r="C22" s="232">
        <f t="shared" si="1"/>
        <v>0</v>
      </c>
      <c r="D22" s="233">
        <v>0</v>
      </c>
      <c r="E22" s="234">
        <f t="shared" si="2"/>
        <v>0</v>
      </c>
      <c r="F22" s="217" t="str">
        <f t="shared" si="3"/>
        <v>-</v>
      </c>
      <c r="G22" s="226">
        <f t="shared" si="4"/>
        <v>0</v>
      </c>
      <c r="H22" s="221">
        <v>0</v>
      </c>
      <c r="I22" s="222">
        <f t="shared" si="5"/>
        <v>0</v>
      </c>
      <c r="J22" s="217">
        <f t="shared" si="6"/>
        <v>0</v>
      </c>
      <c r="K22" s="218">
        <v>0</v>
      </c>
      <c r="L22" s="148" t="str">
        <f t="shared" si="7"/>
        <v xml:space="preserve">   - </v>
      </c>
      <c r="N22" s="252"/>
    </row>
    <row r="23" spans="1:14" x14ac:dyDescent="0.2">
      <c r="A23" s="239" t="s">
        <v>343</v>
      </c>
      <c r="B23" s="240" t="str">
        <f t="shared" si="0"/>
        <v/>
      </c>
      <c r="C23" s="232">
        <f t="shared" si="1"/>
        <v>0</v>
      </c>
      <c r="D23" s="233">
        <v>0</v>
      </c>
      <c r="E23" s="234">
        <f t="shared" si="2"/>
        <v>0</v>
      </c>
      <c r="F23" s="217" t="str">
        <f t="shared" si="3"/>
        <v>-</v>
      </c>
      <c r="G23" s="226">
        <f t="shared" si="4"/>
        <v>0</v>
      </c>
      <c r="H23" s="221">
        <v>0</v>
      </c>
      <c r="I23" s="222">
        <f t="shared" si="5"/>
        <v>0</v>
      </c>
      <c r="J23" s="217">
        <f t="shared" si="6"/>
        <v>0</v>
      </c>
      <c r="K23" s="218">
        <v>0</v>
      </c>
      <c r="L23" s="148" t="str">
        <f t="shared" si="7"/>
        <v xml:space="preserve">   - </v>
      </c>
      <c r="N23" s="252"/>
    </row>
    <row r="24" spans="1:14" x14ac:dyDescent="0.2">
      <c r="A24" s="239" t="s">
        <v>343</v>
      </c>
      <c r="B24" s="240" t="str">
        <f t="shared" si="0"/>
        <v/>
      </c>
      <c r="C24" s="232">
        <f t="shared" si="1"/>
        <v>0</v>
      </c>
      <c r="D24" s="233">
        <v>0</v>
      </c>
      <c r="E24" s="234">
        <f t="shared" si="2"/>
        <v>0</v>
      </c>
      <c r="F24" s="217" t="str">
        <f t="shared" si="3"/>
        <v>-</v>
      </c>
      <c r="G24" s="226">
        <f t="shared" si="4"/>
        <v>0</v>
      </c>
      <c r="H24" s="221">
        <v>0</v>
      </c>
      <c r="I24" s="222">
        <f t="shared" si="5"/>
        <v>0</v>
      </c>
      <c r="J24" s="217">
        <f t="shared" si="6"/>
        <v>0</v>
      </c>
      <c r="K24" s="218">
        <v>0</v>
      </c>
      <c r="L24" s="148" t="str">
        <f t="shared" si="7"/>
        <v xml:space="preserve">   - </v>
      </c>
      <c r="N24" s="252"/>
    </row>
    <row r="25" spans="1:14" x14ac:dyDescent="0.2">
      <c r="A25" s="239" t="s">
        <v>343</v>
      </c>
      <c r="B25" s="240" t="str">
        <f t="shared" si="0"/>
        <v/>
      </c>
      <c r="C25" s="232">
        <f t="shared" si="1"/>
        <v>0</v>
      </c>
      <c r="D25" s="233">
        <v>0</v>
      </c>
      <c r="E25" s="234">
        <f t="shared" si="2"/>
        <v>0</v>
      </c>
      <c r="F25" s="217" t="str">
        <f t="shared" si="3"/>
        <v>-</v>
      </c>
      <c r="G25" s="226">
        <f t="shared" si="4"/>
        <v>0</v>
      </c>
      <c r="H25" s="221">
        <v>0</v>
      </c>
      <c r="I25" s="222">
        <f t="shared" si="5"/>
        <v>0</v>
      </c>
      <c r="J25" s="217">
        <f t="shared" si="6"/>
        <v>0</v>
      </c>
      <c r="K25" s="218">
        <v>0</v>
      </c>
      <c r="L25" s="148" t="str">
        <f t="shared" si="7"/>
        <v xml:space="preserve">   - </v>
      </c>
      <c r="N25" s="252"/>
    </row>
    <row r="26" spans="1:14" x14ac:dyDescent="0.2">
      <c r="A26" s="239" t="s">
        <v>343</v>
      </c>
      <c r="B26" s="240" t="str">
        <f t="shared" si="0"/>
        <v/>
      </c>
      <c r="C26" s="232">
        <f t="shared" si="1"/>
        <v>0</v>
      </c>
      <c r="D26" s="233">
        <v>0</v>
      </c>
      <c r="E26" s="234">
        <f t="shared" si="2"/>
        <v>0</v>
      </c>
      <c r="F26" s="217" t="str">
        <f t="shared" si="3"/>
        <v>-</v>
      </c>
      <c r="G26" s="226">
        <f t="shared" si="4"/>
        <v>0</v>
      </c>
      <c r="H26" s="221">
        <v>0</v>
      </c>
      <c r="I26" s="222">
        <f t="shared" si="5"/>
        <v>0</v>
      </c>
      <c r="J26" s="217">
        <f t="shared" si="6"/>
        <v>0</v>
      </c>
      <c r="K26" s="218">
        <v>0</v>
      </c>
      <c r="L26" s="148" t="str">
        <f t="shared" si="7"/>
        <v xml:space="preserve">   - </v>
      </c>
      <c r="N26" s="252"/>
    </row>
    <row r="27" spans="1:14" x14ac:dyDescent="0.2">
      <c r="A27" s="239" t="s">
        <v>343</v>
      </c>
      <c r="B27" s="240" t="str">
        <f t="shared" si="0"/>
        <v/>
      </c>
      <c r="C27" s="232">
        <f t="shared" si="1"/>
        <v>0</v>
      </c>
      <c r="D27" s="233">
        <v>0</v>
      </c>
      <c r="E27" s="234">
        <f t="shared" si="2"/>
        <v>0</v>
      </c>
      <c r="F27" s="217" t="str">
        <f t="shared" si="3"/>
        <v>-</v>
      </c>
      <c r="G27" s="226">
        <f t="shared" si="4"/>
        <v>0</v>
      </c>
      <c r="H27" s="221">
        <v>0</v>
      </c>
      <c r="I27" s="222">
        <f t="shared" si="5"/>
        <v>0</v>
      </c>
      <c r="J27" s="217">
        <f t="shared" si="6"/>
        <v>0</v>
      </c>
      <c r="K27" s="218">
        <v>0</v>
      </c>
      <c r="L27" s="148" t="str">
        <f t="shared" si="7"/>
        <v xml:space="preserve">   - </v>
      </c>
      <c r="N27" s="252"/>
    </row>
    <row r="28" spans="1:14" x14ac:dyDescent="0.2">
      <c r="A28" s="239" t="s">
        <v>343</v>
      </c>
      <c r="B28" s="240" t="str">
        <f t="shared" si="0"/>
        <v/>
      </c>
      <c r="C28" s="232">
        <f t="shared" si="1"/>
        <v>0</v>
      </c>
      <c r="D28" s="233">
        <v>0</v>
      </c>
      <c r="E28" s="234">
        <f t="shared" si="2"/>
        <v>0</v>
      </c>
      <c r="F28" s="217" t="str">
        <f t="shared" si="3"/>
        <v>-</v>
      </c>
      <c r="G28" s="226">
        <f t="shared" si="4"/>
        <v>0</v>
      </c>
      <c r="H28" s="221">
        <v>0</v>
      </c>
      <c r="I28" s="222">
        <f t="shared" si="5"/>
        <v>0</v>
      </c>
      <c r="J28" s="217">
        <f t="shared" si="6"/>
        <v>0</v>
      </c>
      <c r="K28" s="218">
        <v>0</v>
      </c>
      <c r="L28" s="148" t="str">
        <f t="shared" si="7"/>
        <v xml:space="preserve">   - </v>
      </c>
      <c r="N28" s="252"/>
    </row>
    <row r="29" spans="1:14" x14ac:dyDescent="0.2">
      <c r="A29" s="239" t="s">
        <v>343</v>
      </c>
      <c r="B29" s="240" t="str">
        <f t="shared" si="0"/>
        <v/>
      </c>
      <c r="C29" s="232">
        <f t="shared" si="1"/>
        <v>0</v>
      </c>
      <c r="D29" s="233">
        <v>0</v>
      </c>
      <c r="E29" s="234">
        <f t="shared" si="2"/>
        <v>0</v>
      </c>
      <c r="F29" s="217" t="str">
        <f t="shared" si="3"/>
        <v>-</v>
      </c>
      <c r="G29" s="226">
        <f t="shared" si="4"/>
        <v>0</v>
      </c>
      <c r="H29" s="221">
        <v>0</v>
      </c>
      <c r="I29" s="222">
        <f t="shared" si="5"/>
        <v>0</v>
      </c>
      <c r="J29" s="217">
        <f t="shared" si="6"/>
        <v>0</v>
      </c>
      <c r="K29" s="218">
        <v>0</v>
      </c>
      <c r="L29" s="148" t="str">
        <f t="shared" si="7"/>
        <v xml:space="preserve">   - </v>
      </c>
      <c r="N29" s="252"/>
    </row>
    <row r="30" spans="1:14" x14ac:dyDescent="0.2">
      <c r="A30" s="239" t="s">
        <v>343</v>
      </c>
      <c r="B30" s="240" t="str">
        <f t="shared" si="0"/>
        <v/>
      </c>
      <c r="C30" s="232">
        <f t="shared" si="1"/>
        <v>0</v>
      </c>
      <c r="D30" s="233">
        <v>0</v>
      </c>
      <c r="E30" s="234">
        <f t="shared" si="2"/>
        <v>0</v>
      </c>
      <c r="F30" s="217" t="str">
        <f t="shared" si="3"/>
        <v>-</v>
      </c>
      <c r="G30" s="226">
        <f t="shared" si="4"/>
        <v>0</v>
      </c>
      <c r="H30" s="221">
        <v>0</v>
      </c>
      <c r="I30" s="222">
        <f t="shared" si="5"/>
        <v>0</v>
      </c>
      <c r="J30" s="217">
        <f t="shared" si="6"/>
        <v>0</v>
      </c>
      <c r="K30" s="218">
        <v>0</v>
      </c>
      <c r="L30" s="148" t="str">
        <f t="shared" si="7"/>
        <v xml:space="preserve">   - </v>
      </c>
      <c r="N30" s="252"/>
    </row>
    <row r="31" spans="1:14" x14ac:dyDescent="0.2">
      <c r="A31" s="241" t="s">
        <v>343</v>
      </c>
      <c r="B31" s="242" t="str">
        <f t="shared" si="0"/>
        <v/>
      </c>
      <c r="C31" s="235">
        <f t="shared" si="1"/>
        <v>0</v>
      </c>
      <c r="D31" s="236">
        <v>0</v>
      </c>
      <c r="E31" s="237">
        <f t="shared" si="2"/>
        <v>0</v>
      </c>
      <c r="F31" s="219" t="str">
        <f t="shared" si="3"/>
        <v>-</v>
      </c>
      <c r="G31" s="228">
        <f t="shared" si="4"/>
        <v>0</v>
      </c>
      <c r="H31" s="224">
        <v>0</v>
      </c>
      <c r="I31" s="225">
        <f t="shared" si="5"/>
        <v>0</v>
      </c>
      <c r="J31" s="219">
        <f t="shared" si="6"/>
        <v>0</v>
      </c>
      <c r="K31" s="220">
        <v>0</v>
      </c>
      <c r="L31" s="148" t="str">
        <f t="shared" si="7"/>
        <v xml:space="preserve">   - </v>
      </c>
      <c r="N31" s="252"/>
    </row>
    <row r="32" spans="1:14" ht="13.5" thickBot="1" x14ac:dyDescent="0.25">
      <c r="A32" s="3"/>
      <c r="B32" s="3"/>
      <c r="C32" s="53"/>
      <c r="D32" s="51"/>
      <c r="E32" s="54"/>
      <c r="F32" s="51"/>
      <c r="G32" s="28"/>
      <c r="H32" s="28"/>
      <c r="N32" s="252"/>
    </row>
    <row r="33" spans="5:14" ht="13.5" thickBot="1" x14ac:dyDescent="0.25">
      <c r="E33" s="150" t="s">
        <v>78</v>
      </c>
      <c r="F33" s="151">
        <f>COUNTIF(F2:F32,0)</f>
        <v>4</v>
      </c>
      <c r="G33" s="152">
        <f>SUM(G2:G32)/F33</f>
        <v>1200</v>
      </c>
      <c r="H33" s="213"/>
      <c r="N33" s="252"/>
    </row>
    <row r="34" spans="5:14" x14ac:dyDescent="0.2">
      <c r="N34" s="253"/>
    </row>
    <row r="35" spans="5:14" x14ac:dyDescent="0.2">
      <c r="N35" s="5"/>
    </row>
  </sheetData>
  <autoFilter ref="A1:K31">
    <sortState ref="A2:K31">
      <sortCondition descending="1" ref="E1:E31"/>
    </sortState>
  </autoFilter>
  <mergeCells count="1">
    <mergeCell ref="N2:N34"/>
  </mergeCells>
  <conditionalFormatting sqref="A2:H32">
    <cfRule type="expression" dxfId="1773" priority="12" stopIfTrue="1">
      <formula>$F2&gt;0</formula>
    </cfRule>
  </conditionalFormatting>
  <conditionalFormatting sqref="I2:J31">
    <cfRule type="expression" dxfId="1772" priority="11" stopIfTrue="1">
      <formula>$F2&gt;0</formula>
    </cfRule>
  </conditionalFormatting>
  <conditionalFormatting sqref="A2:A31">
    <cfRule type="expression" dxfId="1771" priority="2277" stopIfTrue="1">
      <formula>K2="Killed"</formula>
    </cfRule>
    <cfRule type="expression" dxfId="1770" priority="2278" stopIfTrue="1">
      <formula>K2="Helpless"</formula>
    </cfRule>
  </conditionalFormatting>
  <conditionalFormatting sqref="I2:J31">
    <cfRule type="expression" dxfId="1769" priority="5275" stopIfTrue="1">
      <formula>P2="Killed"</formula>
    </cfRule>
    <cfRule type="expression" dxfId="1768" priority="5276" stopIfTrue="1">
      <formula>P2="Helpless"</formula>
    </cfRule>
  </conditionalFormatting>
  <conditionalFormatting sqref="J2:J31">
    <cfRule type="expression" dxfId="1767" priority="7" stopIfTrue="1">
      <formula>P2="Killed"</formula>
    </cfRule>
    <cfRule type="expression" dxfId="1766" priority="8" stopIfTrue="1">
      <formula>P2="Helpless"</formula>
    </cfRule>
  </conditionalFormatting>
  <conditionalFormatting sqref="K2:K31">
    <cfRule type="expression" dxfId="1765" priority="4" stopIfTrue="1">
      <formula>$F2&gt;0</formula>
    </cfRule>
  </conditionalFormatting>
  <conditionalFormatting sqref="K2:K31 D2:E2 G2:H2">
    <cfRule type="expression" dxfId="1764" priority="5" stopIfTrue="1">
      <formula>L2="Killed"</formula>
    </cfRule>
    <cfRule type="expression" dxfId="1763" priority="6" stopIfTrue="1">
      <formula>L2="Helpless"</formula>
    </cfRule>
  </conditionalFormatting>
  <conditionalFormatting sqref="C2">
    <cfRule type="expression" dxfId="1762" priority="5999" stopIfTrue="1">
      <formula>#REF!="Killed"</formula>
    </cfRule>
    <cfRule type="expression" dxfId="1761" priority="6000" stopIfTrue="1">
      <formula>#REF!="Helpless"</formula>
    </cfRule>
  </conditionalFormatting>
  <conditionalFormatting sqref="B2:B31">
    <cfRule type="expression" dxfId="1760" priority="6003" stopIfTrue="1">
      <formula>#REF!="Killed"</formula>
    </cfRule>
    <cfRule type="expression" dxfId="1759" priority="6004" stopIfTrue="1">
      <formula>#REF!="Helpless"</formula>
    </cfRule>
  </conditionalFormatting>
  <conditionalFormatting sqref="F2">
    <cfRule type="expression" dxfId="1758" priority="6007" stopIfTrue="1">
      <formula>N3="Killed"</formula>
    </cfRule>
    <cfRule type="expression" dxfId="1757" priority="6008" stopIfTrue="1">
      <formula>N3="Helpless"</formula>
    </cfRule>
  </conditionalFormatting>
  <dataValidations count="2">
    <dataValidation type="list" allowBlank="1" showInputMessage="1" showErrorMessage="1" sqref="B32 A2:A32">
      <formula1>List</formula1>
    </dataValidation>
    <dataValidation type="list" allowBlank="1" showInputMessage="1" showErrorMessage="1" sqref="K2:K31">
      <formula1>CT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O86"/>
  <sheetViews>
    <sheetView showGridLines="0" tabSelected="1" zoomScale="90" zoomScaleNormal="90" workbookViewId="0">
      <pane xSplit="2" ySplit="1" topLeftCell="Z2" activePane="bottomRight" state="frozen"/>
      <selection activeCell="B1" sqref="B1"/>
      <selection pane="topRight" activeCell="C1" sqref="C1"/>
      <selection pane="bottomLeft" activeCell="B2" sqref="B2"/>
      <selection pane="bottomRight" activeCell="AE7" sqref="AE7"/>
    </sheetView>
  </sheetViews>
  <sheetFormatPr defaultRowHeight="15" outlineLevelRow="1" outlineLevelCol="1" x14ac:dyDescent="0.2"/>
  <cols>
    <col min="1" max="1" width="5.5703125" style="6" hidden="1" customWidth="1" outlineLevel="1"/>
    <col min="2" max="2" width="32.85546875" style="114" customWidth="1" collapsed="1"/>
    <col min="3" max="3" width="7.7109375" style="6" customWidth="1"/>
    <col min="4" max="5" width="33.42578125" style="6" customWidth="1"/>
    <col min="6" max="6" width="7.7109375" style="6" customWidth="1"/>
    <col min="7" max="8" width="33.42578125" style="6" customWidth="1"/>
    <col min="9" max="9" width="7.7109375" style="6" customWidth="1"/>
    <col min="10" max="11" width="33.42578125" style="6" customWidth="1"/>
    <col min="12" max="12" width="7.7109375" style="6" customWidth="1"/>
    <col min="13" max="14" width="33.42578125" style="6" customWidth="1"/>
    <col min="15" max="15" width="7.7109375" style="6" customWidth="1"/>
    <col min="16" max="17" width="33.42578125" style="6" customWidth="1"/>
    <col min="18" max="18" width="7.7109375" style="6" customWidth="1"/>
    <col min="19" max="20" width="33.42578125" style="6" customWidth="1"/>
    <col min="21" max="21" width="7.7109375" style="6" customWidth="1"/>
    <col min="22" max="23" width="33.42578125" style="6" customWidth="1"/>
    <col min="24" max="24" width="7.7109375" style="6" customWidth="1"/>
    <col min="25" max="26" width="33.42578125" style="6" customWidth="1"/>
    <col min="27" max="27" width="7.7109375" style="6" customWidth="1"/>
    <col min="28" max="29" width="33.42578125" style="6" customWidth="1"/>
    <col min="30" max="30" width="7.7109375" style="6" customWidth="1"/>
    <col min="31" max="32" width="33.42578125" style="6" customWidth="1"/>
    <col min="33" max="33" width="7.7109375" style="6" customWidth="1"/>
    <col min="34" max="35" width="33.42578125" style="6" customWidth="1"/>
    <col min="36" max="36" width="7.7109375" style="6" customWidth="1"/>
    <col min="37" max="38" width="33.42578125" style="6" customWidth="1"/>
    <col min="39" max="39" width="7.7109375" style="6" customWidth="1"/>
    <col min="40" max="41" width="33.42578125" style="6" customWidth="1"/>
    <col min="42" max="42" width="7.7109375" style="6" customWidth="1"/>
    <col min="43" max="44" width="33.42578125" style="6" customWidth="1"/>
    <col min="45" max="45" width="7.7109375" style="6" customWidth="1"/>
    <col min="46" max="47" width="33.42578125" style="6" customWidth="1"/>
    <col min="48" max="48" width="7.7109375" style="6" customWidth="1"/>
    <col min="49" max="50" width="33.42578125" style="6" customWidth="1"/>
    <col min="51" max="51" width="7.7109375" style="6" customWidth="1"/>
    <col min="52" max="53" width="33.42578125" style="6" customWidth="1"/>
    <col min="54" max="54" width="7.7109375" style="6" customWidth="1"/>
    <col min="55" max="56" width="33.42578125" style="6" customWidth="1"/>
    <col min="57" max="57" width="7.7109375" style="6" customWidth="1"/>
    <col min="58" max="59" width="33.42578125" style="6" customWidth="1"/>
    <col min="60" max="60" width="7.7109375" style="6" customWidth="1"/>
    <col min="61" max="62" width="33.42578125" style="6" customWidth="1"/>
    <col min="63" max="63" width="7.7109375" style="6" customWidth="1"/>
    <col min="64" max="65" width="33.42578125" style="6" customWidth="1"/>
    <col min="66" max="66" width="7.7109375" style="6" customWidth="1"/>
    <col min="67" max="68" width="33.42578125" style="6" customWidth="1"/>
    <col min="69" max="69" width="7.7109375" style="6" customWidth="1"/>
    <col min="70" max="71" width="33.42578125" style="6" customWidth="1"/>
    <col min="72" max="72" width="7.7109375" style="6" customWidth="1"/>
    <col min="73" max="74" width="33.42578125" style="6" customWidth="1"/>
    <col min="75" max="75" width="7.7109375" style="6" customWidth="1"/>
    <col min="76" max="77" width="33.42578125" style="6" customWidth="1"/>
    <col min="78" max="78" width="7.7109375" style="6" customWidth="1"/>
    <col min="79" max="80" width="33.42578125" style="6" customWidth="1"/>
    <col min="81" max="81" width="7.7109375" style="6" customWidth="1"/>
    <col min="82" max="83" width="33.42578125" style="6" customWidth="1"/>
    <col min="84" max="84" width="7.7109375" style="6" customWidth="1"/>
    <col min="85" max="86" width="33.42578125" style="6" customWidth="1"/>
    <col min="87" max="87" width="7.7109375" style="6" customWidth="1"/>
    <col min="88" max="89" width="33.42578125" style="6" customWidth="1"/>
    <col min="90" max="90" width="7.7109375" style="6" customWidth="1"/>
    <col min="91" max="92" width="33.42578125" style="6" customWidth="1"/>
  </cols>
  <sheetData>
    <row r="1" spans="1:92" s="146" customFormat="1" ht="15.75" x14ac:dyDescent="0.25">
      <c r="A1" s="10"/>
      <c r="B1" s="145" t="s">
        <v>109</v>
      </c>
      <c r="C1" s="263" t="str">
        <f>'Battle Roster'!$L$2</f>
        <v>Zeven Thanas - 1</v>
      </c>
      <c r="D1" s="264"/>
      <c r="E1" s="265"/>
      <c r="F1" s="263" t="str">
        <f>'Battle Roster'!$L$3</f>
        <v>Ana Del'Hania - CL12 - 1</v>
      </c>
      <c r="G1" s="264"/>
      <c r="H1" s="265"/>
      <c r="I1" s="263" t="str">
        <f>'Battle Roster'!$L$4</f>
        <v>Arlynn Varss - 1</v>
      </c>
      <c r="J1" s="264"/>
      <c r="K1" s="265"/>
      <c r="L1" s="263" t="str">
        <f>'Battle Roster'!$L$5</f>
        <v>Gamorrean bodyguard - CL2 - 1</v>
      </c>
      <c r="M1" s="264"/>
      <c r="N1" s="265"/>
      <c r="O1" s="263" t="str">
        <f>'Battle Roster'!$L$6</f>
        <v>Gamorrean bodyguard - CL2 - 2</v>
      </c>
      <c r="P1" s="264"/>
      <c r="Q1" s="265"/>
      <c r="R1" s="263" t="str">
        <f>'Battle Roster'!$L$7</f>
        <v>Gamorrean bodyguard - CL2 - 3</v>
      </c>
      <c r="S1" s="264"/>
      <c r="T1" s="265"/>
      <c r="U1" s="263" t="str">
        <f>'Battle Roster'!$L$8</f>
        <v>Gamorrean bodyguard - CL2 - 4</v>
      </c>
      <c r="V1" s="264"/>
      <c r="W1" s="265"/>
      <c r="X1" s="263" t="str">
        <f>'Battle Roster'!$L$9</f>
        <v>Gamorrean bodyguard - CL2 - 5</v>
      </c>
      <c r="Y1" s="264"/>
      <c r="Z1" s="265"/>
      <c r="AA1" s="263" t="str">
        <f>'Battle Roster'!$L$10</f>
        <v>Gamorrean bodyguard - CL2 - 6</v>
      </c>
      <c r="AB1" s="264"/>
      <c r="AC1" s="265"/>
      <c r="AD1" s="263" t="str">
        <f>'Battle Roster'!$L$11</f>
        <v>Asheemi Ta - 1</v>
      </c>
      <c r="AE1" s="264"/>
      <c r="AF1" s="265"/>
      <c r="AG1" s="263" t="str">
        <f>'Battle Roster'!$L$12</f>
        <v>Shanlar Vivani - 1</v>
      </c>
      <c r="AH1" s="264"/>
      <c r="AI1" s="265"/>
      <c r="AJ1" s="263" t="str">
        <f>'Battle Roster'!$L$13</f>
        <v xml:space="preserve">   - </v>
      </c>
      <c r="AK1" s="264"/>
      <c r="AL1" s="265"/>
      <c r="AM1" s="263" t="str">
        <f>'Battle Roster'!$L$14</f>
        <v xml:space="preserve">   - </v>
      </c>
      <c r="AN1" s="264"/>
      <c r="AO1" s="265"/>
      <c r="AP1" s="263" t="str">
        <f>'Battle Roster'!$L$15</f>
        <v xml:space="preserve">   - </v>
      </c>
      <c r="AQ1" s="264"/>
      <c r="AR1" s="265"/>
      <c r="AS1" s="263" t="str">
        <f>'Battle Roster'!$L$16</f>
        <v xml:space="preserve">   - </v>
      </c>
      <c r="AT1" s="264"/>
      <c r="AU1" s="265"/>
      <c r="AV1" s="263" t="str">
        <f>'Battle Roster'!$L$17</f>
        <v xml:space="preserve">   - </v>
      </c>
      <c r="AW1" s="264"/>
      <c r="AX1" s="265"/>
      <c r="AY1" s="263" t="str">
        <f>'Battle Roster'!$L$18</f>
        <v xml:space="preserve">   - </v>
      </c>
      <c r="AZ1" s="264"/>
      <c r="BA1" s="265"/>
      <c r="BB1" s="263" t="str">
        <f>'Battle Roster'!$L$19</f>
        <v xml:space="preserve">   - </v>
      </c>
      <c r="BC1" s="264"/>
      <c r="BD1" s="265"/>
      <c r="BE1" s="263" t="str">
        <f>'Battle Roster'!$L$20</f>
        <v xml:space="preserve">   - </v>
      </c>
      <c r="BF1" s="264"/>
      <c r="BG1" s="265"/>
      <c r="BH1" s="263" t="str">
        <f>'Battle Roster'!$L$21</f>
        <v xml:space="preserve">   - </v>
      </c>
      <c r="BI1" s="264"/>
      <c r="BJ1" s="265"/>
      <c r="BK1" s="263" t="str">
        <f>'Battle Roster'!$L$22</f>
        <v xml:space="preserve">   - </v>
      </c>
      <c r="BL1" s="264"/>
      <c r="BM1" s="265"/>
      <c r="BN1" s="263" t="str">
        <f>'Battle Roster'!$L$23</f>
        <v xml:space="preserve">   - </v>
      </c>
      <c r="BO1" s="264"/>
      <c r="BP1" s="265"/>
      <c r="BQ1" s="263" t="str">
        <f>'Battle Roster'!$L$24</f>
        <v xml:space="preserve">   - </v>
      </c>
      <c r="BR1" s="264"/>
      <c r="BS1" s="265"/>
      <c r="BT1" s="263" t="str">
        <f>'Battle Roster'!$L$25</f>
        <v xml:space="preserve">   - </v>
      </c>
      <c r="BU1" s="264"/>
      <c r="BV1" s="265"/>
      <c r="BW1" s="263" t="str">
        <f>'Battle Roster'!$L$26</f>
        <v xml:space="preserve">   - </v>
      </c>
      <c r="BX1" s="264"/>
      <c r="BY1" s="265"/>
      <c r="BZ1" s="263" t="str">
        <f>'Battle Roster'!$L$27</f>
        <v xml:space="preserve">   - </v>
      </c>
      <c r="CA1" s="264"/>
      <c r="CB1" s="265"/>
      <c r="CC1" s="263" t="str">
        <f>'Battle Roster'!$L$28</f>
        <v xml:space="preserve">   - </v>
      </c>
      <c r="CD1" s="264"/>
      <c r="CE1" s="265"/>
      <c r="CF1" s="263" t="str">
        <f>'Battle Roster'!$L$29</f>
        <v xml:space="preserve">   - </v>
      </c>
      <c r="CG1" s="264"/>
      <c r="CH1" s="265"/>
      <c r="CI1" s="263" t="str">
        <f>'Battle Roster'!$L$30</f>
        <v xml:space="preserve">   - </v>
      </c>
      <c r="CJ1" s="264"/>
      <c r="CK1" s="265"/>
      <c r="CL1" s="263" t="str">
        <f>'Battle Roster'!$L$31</f>
        <v xml:space="preserve">   - </v>
      </c>
      <c r="CM1" s="264"/>
      <c r="CN1" s="265"/>
    </row>
    <row r="2" spans="1:92" s="100" customFormat="1" ht="14.25" customHeight="1" x14ac:dyDescent="0.2">
      <c r="A2" s="97"/>
      <c r="B2" s="147"/>
      <c r="C2" s="257" t="str">
        <f>'Battle Roster'!$A$2</f>
        <v>Zeven Thanas</v>
      </c>
      <c r="D2" s="258"/>
      <c r="E2" s="259"/>
      <c r="F2" s="257" t="str">
        <f>'Battle Roster'!$A$3</f>
        <v>Ana Del'Hania - CL12</v>
      </c>
      <c r="G2" s="258"/>
      <c r="H2" s="259"/>
      <c r="I2" s="257" t="str">
        <f>'Battle Roster'!$A$4</f>
        <v>Arlynn Varss</v>
      </c>
      <c r="J2" s="258"/>
      <c r="K2" s="259"/>
      <c r="L2" s="257" t="str">
        <f>'Battle Roster'!$A$5</f>
        <v>Gamorrean bodyguard - CL2</v>
      </c>
      <c r="M2" s="258"/>
      <c r="N2" s="259"/>
      <c r="O2" s="257" t="str">
        <f>'Battle Roster'!$A$6</f>
        <v>Gamorrean bodyguard - CL2</v>
      </c>
      <c r="P2" s="258"/>
      <c r="Q2" s="259"/>
      <c r="R2" s="257" t="str">
        <f>'Battle Roster'!$A$7</f>
        <v>Gamorrean bodyguard - CL2</v>
      </c>
      <c r="S2" s="258"/>
      <c r="T2" s="259"/>
      <c r="U2" s="257" t="str">
        <f>'Battle Roster'!$A$8</f>
        <v>Gamorrean bodyguard - CL2</v>
      </c>
      <c r="V2" s="258"/>
      <c r="W2" s="259"/>
      <c r="X2" s="257" t="str">
        <f>'Battle Roster'!$A$9</f>
        <v>Gamorrean bodyguard - CL2</v>
      </c>
      <c r="Y2" s="258"/>
      <c r="Z2" s="259"/>
      <c r="AA2" s="257" t="str">
        <f>'Battle Roster'!$A$10</f>
        <v>Gamorrean bodyguard - CL2</v>
      </c>
      <c r="AB2" s="258"/>
      <c r="AC2" s="259"/>
      <c r="AD2" s="257" t="str">
        <f>'Battle Roster'!$A$11</f>
        <v>Asheemi Ta</v>
      </c>
      <c r="AE2" s="258"/>
      <c r="AF2" s="259"/>
      <c r="AG2" s="257" t="str">
        <f>'Battle Roster'!$A$12</f>
        <v>Shanlar Vivani</v>
      </c>
      <c r="AH2" s="258"/>
      <c r="AI2" s="259"/>
      <c r="AJ2" s="257" t="str">
        <f>'Battle Roster'!$A$13</f>
        <v xml:space="preserve">  </v>
      </c>
      <c r="AK2" s="258"/>
      <c r="AL2" s="259"/>
      <c r="AM2" s="257" t="str">
        <f>'Battle Roster'!$A$14</f>
        <v xml:space="preserve">  </v>
      </c>
      <c r="AN2" s="258"/>
      <c r="AO2" s="259"/>
      <c r="AP2" s="257" t="str">
        <f>'Battle Roster'!$A$15</f>
        <v xml:space="preserve">  </v>
      </c>
      <c r="AQ2" s="258"/>
      <c r="AR2" s="259"/>
      <c r="AS2" s="257" t="str">
        <f>'Battle Roster'!$A$16</f>
        <v xml:space="preserve">  </v>
      </c>
      <c r="AT2" s="258"/>
      <c r="AU2" s="259"/>
      <c r="AV2" s="257" t="str">
        <f>'Battle Roster'!$A$17</f>
        <v xml:space="preserve">  </v>
      </c>
      <c r="AW2" s="258"/>
      <c r="AX2" s="259"/>
      <c r="AY2" s="257" t="str">
        <f>'Battle Roster'!$A$18</f>
        <v xml:space="preserve">  </v>
      </c>
      <c r="AZ2" s="258"/>
      <c r="BA2" s="259"/>
      <c r="BB2" s="257" t="str">
        <f>'Battle Roster'!$A$19</f>
        <v xml:space="preserve">  </v>
      </c>
      <c r="BC2" s="258"/>
      <c r="BD2" s="259"/>
      <c r="BE2" s="257" t="str">
        <f>'Battle Roster'!$A$20</f>
        <v xml:space="preserve">  </v>
      </c>
      <c r="BF2" s="258"/>
      <c r="BG2" s="259"/>
      <c r="BH2" s="257" t="str">
        <f>'Battle Roster'!$A$21</f>
        <v xml:space="preserve">  </v>
      </c>
      <c r="BI2" s="258"/>
      <c r="BJ2" s="259"/>
      <c r="BK2" s="257" t="str">
        <f>'Battle Roster'!$A$22</f>
        <v xml:space="preserve">  </v>
      </c>
      <c r="BL2" s="258"/>
      <c r="BM2" s="259"/>
      <c r="BN2" s="257" t="str">
        <f>'Battle Roster'!$A$23</f>
        <v xml:space="preserve">  </v>
      </c>
      <c r="BO2" s="258"/>
      <c r="BP2" s="259"/>
      <c r="BQ2" s="257" t="str">
        <f>'Battle Roster'!$A$24</f>
        <v xml:space="preserve">  </v>
      </c>
      <c r="BR2" s="258"/>
      <c r="BS2" s="259"/>
      <c r="BT2" s="257" t="str">
        <f>'Battle Roster'!$A$25</f>
        <v xml:space="preserve">  </v>
      </c>
      <c r="BU2" s="258"/>
      <c r="BV2" s="259"/>
      <c r="BW2" s="257" t="str">
        <f>'Battle Roster'!$A$26</f>
        <v xml:space="preserve">  </v>
      </c>
      <c r="BX2" s="258"/>
      <c r="BY2" s="259"/>
      <c r="BZ2" s="257" t="str">
        <f>'Battle Roster'!$A$27</f>
        <v xml:space="preserve">  </v>
      </c>
      <c r="CA2" s="258"/>
      <c r="CB2" s="259"/>
      <c r="CC2" s="257" t="str">
        <f>'Battle Roster'!$A$28</f>
        <v xml:space="preserve">  </v>
      </c>
      <c r="CD2" s="258"/>
      <c r="CE2" s="259"/>
      <c r="CF2" s="257" t="str">
        <f>'Battle Roster'!$A$29</f>
        <v xml:space="preserve">  </v>
      </c>
      <c r="CG2" s="258"/>
      <c r="CH2" s="259"/>
      <c r="CI2" s="257" t="str">
        <f>'Battle Roster'!$A$30</f>
        <v xml:space="preserve">  </v>
      </c>
      <c r="CJ2" s="258"/>
      <c r="CK2" s="259"/>
      <c r="CL2" s="257" t="str">
        <f>'Battle Roster'!$A$31</f>
        <v xml:space="preserve">  </v>
      </c>
      <c r="CM2" s="258"/>
      <c r="CN2" s="259"/>
    </row>
    <row r="3" spans="1:92" s="99" customFormat="1" ht="15" customHeight="1" x14ac:dyDescent="0.2">
      <c r="A3" s="97">
        <v>3</v>
      </c>
      <c r="B3" s="101" t="s">
        <v>272</v>
      </c>
      <c r="C3" s="260" t="str">
        <f>HLOOKUP(C$2,Blocks,$A3,FALSE)</f>
        <v>Medium Human Jedi 2/soldier 3/scoundrel 3/Jedi Knight 1</v>
      </c>
      <c r="D3" s="261"/>
      <c r="E3" s="262"/>
      <c r="F3" s="260" t="str">
        <f>HLOOKUP(F$2,Blocks,$A3,FALSE)</f>
        <v>Medium Twi'lek nonheroic 2/noble 1/soldier 4/gunslinger 4/crime lord 3</v>
      </c>
      <c r="G3" s="261"/>
      <c r="H3" s="262"/>
      <c r="I3" s="260" t="str">
        <f>HLOOKUP(I$2,Blocks,$A3,FALSE)</f>
        <v>Medium Human Jedi 6</v>
      </c>
      <c r="J3" s="261"/>
      <c r="K3" s="262"/>
      <c r="L3" s="260" t="str">
        <f>HLOOKUP(L$2,Blocks,$A3,FALSE)</f>
        <v>Medium Gamorrean nonheroic 7</v>
      </c>
      <c r="M3" s="261"/>
      <c r="N3" s="262"/>
      <c r="O3" s="260" t="str">
        <f>HLOOKUP(O$2,Blocks,$A3,FALSE)</f>
        <v>Medium Gamorrean nonheroic 7</v>
      </c>
      <c r="P3" s="261"/>
      <c r="Q3" s="262"/>
      <c r="R3" s="260" t="str">
        <f>HLOOKUP(R$2,Blocks,$A3,FALSE)</f>
        <v>Medium Gamorrean nonheroic 7</v>
      </c>
      <c r="S3" s="261"/>
      <c r="T3" s="262"/>
      <c r="U3" s="260" t="str">
        <f>HLOOKUP(U$2,Blocks,$A3,FALSE)</f>
        <v>Medium Gamorrean nonheroic 7</v>
      </c>
      <c r="V3" s="261"/>
      <c r="W3" s="262"/>
      <c r="X3" s="260" t="str">
        <f>HLOOKUP(X$2,Blocks,$A3,FALSE)</f>
        <v>Medium Gamorrean nonheroic 7</v>
      </c>
      <c r="Y3" s="261"/>
      <c r="Z3" s="262"/>
      <c r="AA3" s="260" t="str">
        <f>HLOOKUP(AA$2,Blocks,$A3,FALSE)</f>
        <v>Medium Gamorrean nonheroic 7</v>
      </c>
      <c r="AB3" s="261"/>
      <c r="AC3" s="262"/>
      <c r="AD3" s="260" t="str">
        <f>HLOOKUP(AD$2,Blocks,$A3,FALSE)</f>
        <v>Medium Togruta scout 1/Jedi 5</v>
      </c>
      <c r="AE3" s="261"/>
      <c r="AF3" s="262"/>
      <c r="AG3" s="260" t="str">
        <f>HLOOKUP(AG$2,Blocks,$A3,FALSE)</f>
        <v>Medium Cathar Jedi 5/soldier 2/imperial knight 1/Jedi Knight 1</v>
      </c>
      <c r="AH3" s="261"/>
      <c r="AI3" s="262"/>
      <c r="AJ3" s="260" t="str">
        <f>HLOOKUP(AJ$2,Blocks,$A3,FALSE)</f>
        <v xml:space="preserve"> </v>
      </c>
      <c r="AK3" s="261"/>
      <c r="AL3" s="262"/>
      <c r="AM3" s="260" t="str">
        <f>HLOOKUP(AM$2,Blocks,$A3,FALSE)</f>
        <v xml:space="preserve"> </v>
      </c>
      <c r="AN3" s="261"/>
      <c r="AO3" s="262"/>
      <c r="AP3" s="260" t="str">
        <f>HLOOKUP(AP$2,Blocks,$A3,FALSE)</f>
        <v xml:space="preserve"> </v>
      </c>
      <c r="AQ3" s="261"/>
      <c r="AR3" s="262"/>
      <c r="AS3" s="260" t="str">
        <f>HLOOKUP(AS$2,Blocks,$A3,FALSE)</f>
        <v xml:space="preserve"> </v>
      </c>
      <c r="AT3" s="261"/>
      <c r="AU3" s="262"/>
      <c r="AV3" s="260" t="str">
        <f>HLOOKUP(AV$2,Blocks,$A3,FALSE)</f>
        <v xml:space="preserve"> </v>
      </c>
      <c r="AW3" s="261"/>
      <c r="AX3" s="262"/>
      <c r="AY3" s="260" t="str">
        <f>HLOOKUP(AY$2,Blocks,$A3,FALSE)</f>
        <v xml:space="preserve"> </v>
      </c>
      <c r="AZ3" s="261"/>
      <c r="BA3" s="262"/>
      <c r="BB3" s="260" t="str">
        <f>HLOOKUP(BB$2,Blocks,$A3,FALSE)</f>
        <v xml:space="preserve"> </v>
      </c>
      <c r="BC3" s="261"/>
      <c r="BD3" s="262"/>
      <c r="BE3" s="260" t="str">
        <f>HLOOKUP(BE$2,Blocks,$A3,FALSE)</f>
        <v xml:space="preserve"> </v>
      </c>
      <c r="BF3" s="261"/>
      <c r="BG3" s="262"/>
      <c r="BH3" s="260" t="str">
        <f>HLOOKUP(BH$2,Blocks,$A3,FALSE)</f>
        <v xml:space="preserve"> </v>
      </c>
      <c r="BI3" s="261"/>
      <c r="BJ3" s="262"/>
      <c r="BK3" s="260" t="str">
        <f>HLOOKUP(BK$2,Blocks,$A3,FALSE)</f>
        <v xml:space="preserve"> </v>
      </c>
      <c r="BL3" s="261"/>
      <c r="BM3" s="262"/>
      <c r="BN3" s="260" t="str">
        <f>HLOOKUP(BN$2,Blocks,$A3,FALSE)</f>
        <v xml:space="preserve"> </v>
      </c>
      <c r="BO3" s="261"/>
      <c r="BP3" s="262"/>
      <c r="BQ3" s="260" t="str">
        <f>HLOOKUP(BQ$2,Blocks,$A3,FALSE)</f>
        <v xml:space="preserve"> </v>
      </c>
      <c r="BR3" s="261"/>
      <c r="BS3" s="262"/>
      <c r="BT3" s="260" t="str">
        <f>HLOOKUP(BT$2,Blocks,$A3,FALSE)</f>
        <v xml:space="preserve"> </v>
      </c>
      <c r="BU3" s="261"/>
      <c r="BV3" s="262"/>
      <c r="BW3" s="260" t="str">
        <f>HLOOKUP(BW$2,Blocks,$A3,FALSE)</f>
        <v xml:space="preserve"> </v>
      </c>
      <c r="BX3" s="261"/>
      <c r="BY3" s="262"/>
      <c r="BZ3" s="260" t="str">
        <f>HLOOKUP(BZ$2,Blocks,$A3,FALSE)</f>
        <v xml:space="preserve"> </v>
      </c>
      <c r="CA3" s="261"/>
      <c r="CB3" s="262"/>
      <c r="CC3" s="260" t="str">
        <f>HLOOKUP(CC$2,Blocks,$A3,FALSE)</f>
        <v xml:space="preserve"> </v>
      </c>
      <c r="CD3" s="261"/>
      <c r="CE3" s="262"/>
      <c r="CF3" s="260" t="str">
        <f>HLOOKUP(CF$2,Blocks,$A3,FALSE)</f>
        <v xml:space="preserve"> </v>
      </c>
      <c r="CG3" s="261"/>
      <c r="CH3" s="262"/>
      <c r="CI3" s="260" t="str">
        <f>HLOOKUP(CI$2,Blocks,$A3,FALSE)</f>
        <v xml:space="preserve"> </v>
      </c>
      <c r="CJ3" s="261"/>
      <c r="CK3" s="262"/>
      <c r="CL3" s="260" t="str">
        <f>HLOOKUP(CL$2,Blocks,$A3,FALSE)</f>
        <v xml:space="preserve"> </v>
      </c>
      <c r="CM3" s="261"/>
      <c r="CN3" s="262"/>
    </row>
    <row r="4" spans="1:92" ht="15" hidden="1" customHeight="1" outlineLevel="1" x14ac:dyDescent="0.2">
      <c r="A4" s="6">
        <f>A3+1</f>
        <v>4</v>
      </c>
      <c r="B4" s="102" t="s">
        <v>45</v>
      </c>
      <c r="C4" s="124">
        <f>HLOOKUP(C$2,Blocks,$A4,FALSE)</f>
        <v>1</v>
      </c>
      <c r="D4" s="95"/>
      <c r="E4" s="96"/>
      <c r="F4" s="124">
        <f>HLOOKUP(F$2,Blocks,$A4,FALSE)</f>
        <v>0</v>
      </c>
      <c r="G4" s="95"/>
      <c r="H4" s="96"/>
      <c r="I4" s="124">
        <f>HLOOKUP(I$2,Blocks,$A4,FALSE)</f>
        <v>1</v>
      </c>
      <c r="J4" s="95"/>
      <c r="K4" s="96"/>
      <c r="L4" s="124">
        <f>HLOOKUP(L$2,Blocks,$A4,FALSE)</f>
        <v>0</v>
      </c>
      <c r="M4" s="95"/>
      <c r="N4" s="96"/>
      <c r="O4" s="124">
        <f>HLOOKUP(O$2,Blocks,$A4,FALSE)</f>
        <v>0</v>
      </c>
      <c r="P4" s="95"/>
      <c r="Q4" s="96"/>
      <c r="R4" s="124">
        <f>HLOOKUP(R$2,Blocks,$A4,FALSE)</f>
        <v>0</v>
      </c>
      <c r="S4" s="95"/>
      <c r="T4" s="96"/>
      <c r="U4" s="124">
        <f>HLOOKUP(U$2,Blocks,$A4,FALSE)</f>
        <v>0</v>
      </c>
      <c r="V4" s="95"/>
      <c r="W4" s="96"/>
      <c r="X4" s="124">
        <f>HLOOKUP(X$2,Blocks,$A4,FALSE)</f>
        <v>0</v>
      </c>
      <c r="Y4" s="95"/>
      <c r="Z4" s="96"/>
      <c r="AA4" s="124">
        <f>HLOOKUP(AA$2,Blocks,$A4,FALSE)</f>
        <v>0</v>
      </c>
      <c r="AB4" s="95"/>
      <c r="AC4" s="96"/>
      <c r="AD4" s="124">
        <f>HLOOKUP(AD$2,Blocks,$A4,FALSE)</f>
        <v>6</v>
      </c>
      <c r="AE4" s="95"/>
      <c r="AF4" s="96"/>
      <c r="AG4" s="124">
        <f>HLOOKUP(AG$2,Blocks,$A4,FALSE)</f>
        <v>9</v>
      </c>
      <c r="AH4" s="95"/>
      <c r="AI4" s="96"/>
      <c r="AJ4" s="124">
        <f>HLOOKUP(AJ$2,Blocks,$A4,FALSE)</f>
        <v>0</v>
      </c>
      <c r="AK4" s="95"/>
      <c r="AL4" s="96"/>
      <c r="AM4" s="124">
        <f>HLOOKUP(AM$2,Blocks,$A4,FALSE)</f>
        <v>0</v>
      </c>
      <c r="AN4" s="95"/>
      <c r="AO4" s="96"/>
      <c r="AP4" s="124">
        <f>HLOOKUP(AP$2,Blocks,$A4,FALSE)</f>
        <v>0</v>
      </c>
      <c r="AQ4" s="95"/>
      <c r="AR4" s="96"/>
      <c r="AS4" s="124">
        <f>HLOOKUP(AS$2,Blocks,$A4,FALSE)</f>
        <v>0</v>
      </c>
      <c r="AT4" s="95"/>
      <c r="AU4" s="96"/>
      <c r="AV4" s="124">
        <f>HLOOKUP(AV$2,Blocks,$A4,FALSE)</f>
        <v>0</v>
      </c>
      <c r="AW4" s="95"/>
      <c r="AX4" s="96"/>
      <c r="AY4" s="124">
        <f>HLOOKUP(AY$2,Blocks,$A4,FALSE)</f>
        <v>0</v>
      </c>
      <c r="AZ4" s="95"/>
      <c r="BA4" s="96"/>
      <c r="BB4" s="124">
        <f>HLOOKUP(BB$2,Blocks,$A4,FALSE)</f>
        <v>0</v>
      </c>
      <c r="BC4" s="95"/>
      <c r="BD4" s="96"/>
      <c r="BE4" s="124">
        <f>HLOOKUP(BE$2,Blocks,$A4,FALSE)</f>
        <v>0</v>
      </c>
      <c r="BF4" s="95"/>
      <c r="BG4" s="96"/>
      <c r="BH4" s="124">
        <f>HLOOKUP(BH$2,Blocks,$A4,FALSE)</f>
        <v>0</v>
      </c>
      <c r="BI4" s="95"/>
      <c r="BJ4" s="96"/>
      <c r="BK4" s="124">
        <f>HLOOKUP(BK$2,Blocks,$A4,FALSE)</f>
        <v>0</v>
      </c>
      <c r="BL4" s="95"/>
      <c r="BM4" s="96"/>
      <c r="BN4" s="124">
        <f>HLOOKUP(BN$2,Blocks,$A4,FALSE)</f>
        <v>0</v>
      </c>
      <c r="BO4" s="95"/>
      <c r="BP4" s="96"/>
      <c r="BQ4" s="124">
        <f>HLOOKUP(BQ$2,Blocks,$A4,FALSE)</f>
        <v>0</v>
      </c>
      <c r="BR4" s="95"/>
      <c r="BS4" s="96"/>
      <c r="BT4" s="124">
        <f>HLOOKUP(BT$2,Blocks,$A4,FALSE)</f>
        <v>0</v>
      </c>
      <c r="BU4" s="95"/>
      <c r="BV4" s="96"/>
      <c r="BW4" s="124">
        <f>HLOOKUP(BW$2,Blocks,$A4,FALSE)</f>
        <v>0</v>
      </c>
      <c r="BX4" s="95"/>
      <c r="BY4" s="96"/>
      <c r="BZ4" s="124">
        <f>HLOOKUP(BZ$2,Blocks,$A4,FALSE)</f>
        <v>0</v>
      </c>
      <c r="CA4" s="95"/>
      <c r="CB4" s="96"/>
      <c r="CC4" s="124">
        <f>HLOOKUP(CC$2,Blocks,$A4,FALSE)</f>
        <v>0</v>
      </c>
      <c r="CD4" s="95"/>
      <c r="CE4" s="96"/>
      <c r="CF4" s="124">
        <f>HLOOKUP(CF$2,Blocks,$A4,FALSE)</f>
        <v>0</v>
      </c>
      <c r="CG4" s="95"/>
      <c r="CH4" s="96"/>
      <c r="CI4" s="124">
        <f>HLOOKUP(CI$2,Blocks,$A4,FALSE)</f>
        <v>0</v>
      </c>
      <c r="CJ4" s="95"/>
      <c r="CK4" s="96"/>
      <c r="CL4" s="124">
        <f>HLOOKUP(CL$2,Blocks,$A4,FALSE)</f>
        <v>0</v>
      </c>
      <c r="CM4" s="95"/>
      <c r="CN4" s="96"/>
    </row>
    <row r="5" spans="1:92" ht="15" hidden="1" customHeight="1" outlineLevel="1" x14ac:dyDescent="0.2">
      <c r="A5" s="6">
        <f>A4+1</f>
        <v>5</v>
      </c>
      <c r="B5" s="102" t="s">
        <v>172</v>
      </c>
      <c r="C5" s="124">
        <f>HLOOKUP(C$2,Blocks,$A5,FALSE)</f>
        <v>0</v>
      </c>
      <c r="D5" s="115" t="s">
        <v>271</v>
      </c>
      <c r="E5" s="116" t="s">
        <v>270</v>
      </c>
      <c r="F5" s="124">
        <f>HLOOKUP(F$2,Blocks,$A5,FALSE)</f>
        <v>0</v>
      </c>
      <c r="G5" s="115" t="s">
        <v>271</v>
      </c>
      <c r="H5" s="116" t="s">
        <v>270</v>
      </c>
      <c r="I5" s="124">
        <f>HLOOKUP(I$2,Blocks,$A5,FALSE)</f>
        <v>0</v>
      </c>
      <c r="J5" s="115" t="s">
        <v>271</v>
      </c>
      <c r="K5" s="116" t="s">
        <v>270</v>
      </c>
      <c r="L5" s="124">
        <f>HLOOKUP(L$2,Blocks,$A5,FALSE)</f>
        <v>0</v>
      </c>
      <c r="M5" s="115" t="s">
        <v>271</v>
      </c>
      <c r="N5" s="116" t="s">
        <v>270</v>
      </c>
      <c r="O5" s="124">
        <f>HLOOKUP(O$2,Blocks,$A5,FALSE)</f>
        <v>0</v>
      </c>
      <c r="P5" s="115" t="s">
        <v>271</v>
      </c>
      <c r="Q5" s="116" t="s">
        <v>270</v>
      </c>
      <c r="R5" s="124">
        <f>HLOOKUP(R$2,Blocks,$A5,FALSE)</f>
        <v>0</v>
      </c>
      <c r="S5" s="115" t="s">
        <v>271</v>
      </c>
      <c r="T5" s="116" t="s">
        <v>270</v>
      </c>
      <c r="U5" s="124">
        <f>HLOOKUP(U$2,Blocks,$A5,FALSE)</f>
        <v>0</v>
      </c>
      <c r="V5" s="115" t="s">
        <v>271</v>
      </c>
      <c r="W5" s="116" t="s">
        <v>270</v>
      </c>
      <c r="X5" s="124">
        <f>HLOOKUP(X$2,Blocks,$A5,FALSE)</f>
        <v>0</v>
      </c>
      <c r="Y5" s="115" t="s">
        <v>271</v>
      </c>
      <c r="Z5" s="116" t="s">
        <v>270</v>
      </c>
      <c r="AA5" s="124">
        <f>HLOOKUP(AA$2,Blocks,$A5,FALSE)</f>
        <v>0</v>
      </c>
      <c r="AB5" s="115" t="s">
        <v>271</v>
      </c>
      <c r="AC5" s="116" t="s">
        <v>270</v>
      </c>
      <c r="AD5" s="124">
        <f>HLOOKUP(AD$2,Blocks,$A5,FALSE)</f>
        <v>0</v>
      </c>
      <c r="AE5" s="115" t="s">
        <v>271</v>
      </c>
      <c r="AF5" s="116" t="s">
        <v>270</v>
      </c>
      <c r="AG5" s="124">
        <f>HLOOKUP(AG$2,Blocks,$A5,FALSE)</f>
        <v>0</v>
      </c>
      <c r="AH5" s="115" t="s">
        <v>271</v>
      </c>
      <c r="AI5" s="116" t="s">
        <v>270</v>
      </c>
      <c r="AJ5" s="124">
        <f>HLOOKUP(AJ$2,Blocks,$A5,FALSE)</f>
        <v>0</v>
      </c>
      <c r="AK5" s="115" t="s">
        <v>271</v>
      </c>
      <c r="AL5" s="116" t="s">
        <v>270</v>
      </c>
      <c r="AM5" s="124">
        <f>HLOOKUP(AM$2,Blocks,$A5,FALSE)</f>
        <v>0</v>
      </c>
      <c r="AN5" s="115" t="s">
        <v>271</v>
      </c>
      <c r="AO5" s="116" t="s">
        <v>270</v>
      </c>
      <c r="AP5" s="124">
        <f>HLOOKUP(AP$2,Blocks,$A5,FALSE)</f>
        <v>0</v>
      </c>
      <c r="AQ5" s="115" t="s">
        <v>271</v>
      </c>
      <c r="AR5" s="116" t="s">
        <v>270</v>
      </c>
      <c r="AS5" s="124">
        <f>HLOOKUP(AS$2,Blocks,$A5,FALSE)</f>
        <v>0</v>
      </c>
      <c r="AT5" s="115" t="s">
        <v>271</v>
      </c>
      <c r="AU5" s="116" t="s">
        <v>270</v>
      </c>
      <c r="AV5" s="124">
        <f>HLOOKUP(AV$2,Blocks,$A5,FALSE)</f>
        <v>0</v>
      </c>
      <c r="AW5" s="115" t="s">
        <v>271</v>
      </c>
      <c r="AX5" s="116" t="s">
        <v>270</v>
      </c>
      <c r="AY5" s="124">
        <f>HLOOKUP(AY$2,Blocks,$A5,FALSE)</f>
        <v>0</v>
      </c>
      <c r="AZ5" s="115" t="s">
        <v>271</v>
      </c>
      <c r="BA5" s="116" t="s">
        <v>270</v>
      </c>
      <c r="BB5" s="124">
        <f>HLOOKUP(BB$2,Blocks,$A5,FALSE)</f>
        <v>0</v>
      </c>
      <c r="BC5" s="115" t="s">
        <v>271</v>
      </c>
      <c r="BD5" s="116" t="s">
        <v>270</v>
      </c>
      <c r="BE5" s="124">
        <f>HLOOKUP(BE$2,Blocks,$A5,FALSE)</f>
        <v>0</v>
      </c>
      <c r="BF5" s="115" t="s">
        <v>271</v>
      </c>
      <c r="BG5" s="116" t="s">
        <v>270</v>
      </c>
      <c r="BH5" s="124">
        <f>HLOOKUP(BH$2,Blocks,$A5,FALSE)</f>
        <v>0</v>
      </c>
      <c r="BI5" s="115" t="s">
        <v>271</v>
      </c>
      <c r="BJ5" s="116" t="s">
        <v>270</v>
      </c>
      <c r="BK5" s="124">
        <f>HLOOKUP(BK$2,Blocks,$A5,FALSE)</f>
        <v>0</v>
      </c>
      <c r="BL5" s="115" t="s">
        <v>271</v>
      </c>
      <c r="BM5" s="116" t="s">
        <v>270</v>
      </c>
      <c r="BN5" s="124">
        <f>HLOOKUP(BN$2,Blocks,$A5,FALSE)</f>
        <v>0</v>
      </c>
      <c r="BO5" s="115" t="s">
        <v>271</v>
      </c>
      <c r="BP5" s="116" t="s">
        <v>270</v>
      </c>
      <c r="BQ5" s="124">
        <f>HLOOKUP(BQ$2,Blocks,$A5,FALSE)</f>
        <v>0</v>
      </c>
      <c r="BR5" s="115" t="s">
        <v>271</v>
      </c>
      <c r="BS5" s="116" t="s">
        <v>270</v>
      </c>
      <c r="BT5" s="124">
        <f>HLOOKUP(BT$2,Blocks,$A5,FALSE)</f>
        <v>0</v>
      </c>
      <c r="BU5" s="115" t="s">
        <v>271</v>
      </c>
      <c r="BV5" s="116" t="s">
        <v>270</v>
      </c>
      <c r="BW5" s="124">
        <f>HLOOKUP(BW$2,Blocks,$A5,FALSE)</f>
        <v>0</v>
      </c>
      <c r="BX5" s="115" t="s">
        <v>271</v>
      </c>
      <c r="BY5" s="116" t="s">
        <v>270</v>
      </c>
      <c r="BZ5" s="124">
        <f>HLOOKUP(BZ$2,Blocks,$A5,FALSE)</f>
        <v>0</v>
      </c>
      <c r="CA5" s="115" t="s">
        <v>271</v>
      </c>
      <c r="CB5" s="116" t="s">
        <v>270</v>
      </c>
      <c r="CC5" s="124">
        <f>HLOOKUP(CC$2,Blocks,$A5,FALSE)</f>
        <v>0</v>
      </c>
      <c r="CD5" s="115" t="s">
        <v>271</v>
      </c>
      <c r="CE5" s="116" t="s">
        <v>270</v>
      </c>
      <c r="CF5" s="124">
        <f>HLOOKUP(CF$2,Blocks,$A5,FALSE)</f>
        <v>0</v>
      </c>
      <c r="CG5" s="115" t="s">
        <v>271</v>
      </c>
      <c r="CH5" s="116" t="s">
        <v>270</v>
      </c>
      <c r="CI5" s="124">
        <f>HLOOKUP(CI$2,Blocks,$A5,FALSE)</f>
        <v>0</v>
      </c>
      <c r="CJ5" s="115" t="s">
        <v>271</v>
      </c>
      <c r="CK5" s="116" t="s">
        <v>270</v>
      </c>
      <c r="CL5" s="124">
        <f>HLOOKUP(CL$2,Blocks,$A5,FALSE)</f>
        <v>0</v>
      </c>
      <c r="CM5" s="115" t="s">
        <v>271</v>
      </c>
      <c r="CN5" s="116" t="s">
        <v>270</v>
      </c>
    </row>
    <row r="6" spans="1:92" ht="15" customHeight="1" collapsed="1" x14ac:dyDescent="0.2">
      <c r="A6" s="6">
        <f>A5+1</f>
        <v>6</v>
      </c>
      <c r="B6" s="102" t="s">
        <v>44</v>
      </c>
      <c r="C6" s="124">
        <f t="shared" ref="C6" si="0">E6+D6-C7</f>
        <v>8</v>
      </c>
      <c r="D6" s="46">
        <v>0</v>
      </c>
      <c r="E6" s="47">
        <f>HLOOKUP(C$2,Blocks,$A6,FALSE)</f>
        <v>8</v>
      </c>
      <c r="F6" s="124">
        <f t="shared" ref="F6" si="1">H6+G6-F7</f>
        <v>3</v>
      </c>
      <c r="G6" s="46">
        <v>0</v>
      </c>
      <c r="H6" s="47">
        <f>HLOOKUP(F$2,Blocks,$A6,FALSE)</f>
        <v>7</v>
      </c>
      <c r="I6" s="124">
        <f t="shared" ref="I6" si="2">K6+J6-I7</f>
        <v>6</v>
      </c>
      <c r="J6" s="46">
        <v>0</v>
      </c>
      <c r="K6" s="47">
        <f>HLOOKUP(I$2,Blocks,$A6,FALSE)</f>
        <v>8</v>
      </c>
      <c r="L6" s="124">
        <f t="shared" ref="L6" si="3">N6+M6-L7</f>
        <v>0</v>
      </c>
      <c r="M6" s="46">
        <v>0</v>
      </c>
      <c r="N6" s="47">
        <f>HLOOKUP(L$2,Blocks,$A6,FALSE)</f>
        <v>0</v>
      </c>
      <c r="O6" s="124">
        <f t="shared" ref="O6" si="4">Q6+P6-O7</f>
        <v>0</v>
      </c>
      <c r="P6" s="46">
        <v>0</v>
      </c>
      <c r="Q6" s="47">
        <f>HLOOKUP(O$2,Blocks,$A6,FALSE)</f>
        <v>0</v>
      </c>
      <c r="R6" s="124">
        <f t="shared" ref="R6" si="5">T6+S6-R7</f>
        <v>0</v>
      </c>
      <c r="S6" s="46">
        <v>0</v>
      </c>
      <c r="T6" s="47">
        <f>HLOOKUP(R$2,Blocks,$A6,FALSE)</f>
        <v>0</v>
      </c>
      <c r="U6" s="124">
        <f t="shared" ref="U6" si="6">W6+V6-U7</f>
        <v>0</v>
      </c>
      <c r="V6" s="46">
        <v>0</v>
      </c>
      <c r="W6" s="47">
        <f>HLOOKUP(U$2,Blocks,$A6,FALSE)</f>
        <v>0</v>
      </c>
      <c r="X6" s="124">
        <f t="shared" ref="X6" si="7">Z6+Y6-X7</f>
        <v>0</v>
      </c>
      <c r="Y6" s="46">
        <v>0</v>
      </c>
      <c r="Z6" s="47">
        <f>HLOOKUP(X$2,Blocks,$A6,FALSE)</f>
        <v>0</v>
      </c>
      <c r="AA6" s="124">
        <f t="shared" ref="AA6" si="8">AC6+AB6-AA7</f>
        <v>0</v>
      </c>
      <c r="AB6" s="46">
        <v>0</v>
      </c>
      <c r="AC6" s="47">
        <f>HLOOKUP(AA$2,Blocks,$A6,FALSE)</f>
        <v>0</v>
      </c>
      <c r="AD6" s="124">
        <f t="shared" ref="AD6" si="9">AF6+AE6-AD7</f>
        <v>6</v>
      </c>
      <c r="AE6" s="46">
        <v>0</v>
      </c>
      <c r="AF6" s="47">
        <f>HLOOKUP(AD$2,Blocks,$A6,FALSE)</f>
        <v>8</v>
      </c>
      <c r="AG6" s="124">
        <f t="shared" ref="AG6" si="10">AI6+AH6-AG7</f>
        <v>8</v>
      </c>
      <c r="AH6" s="46">
        <v>0</v>
      </c>
      <c r="AI6" s="47">
        <f>HLOOKUP(AG$2,Blocks,$A6,FALSE)</f>
        <v>10</v>
      </c>
      <c r="AJ6" s="124">
        <f t="shared" ref="AJ6" si="11">AL6+AK6-AJ7</f>
        <v>0</v>
      </c>
      <c r="AK6" s="46">
        <v>0</v>
      </c>
      <c r="AL6" s="47">
        <f>HLOOKUP(AJ$2,Blocks,$A6,FALSE)</f>
        <v>0</v>
      </c>
      <c r="AM6" s="124">
        <f t="shared" ref="AM6" si="12">AO6+AN6-AM7</f>
        <v>0</v>
      </c>
      <c r="AN6" s="46">
        <v>0</v>
      </c>
      <c r="AO6" s="47">
        <f>HLOOKUP(AM$2,Blocks,$A6,FALSE)</f>
        <v>0</v>
      </c>
      <c r="AP6" s="124">
        <f t="shared" ref="AP6" si="13">AR6+AQ6-AP7</f>
        <v>0</v>
      </c>
      <c r="AQ6" s="46">
        <v>0</v>
      </c>
      <c r="AR6" s="47">
        <f>HLOOKUP(AP$2,Blocks,$A6,FALSE)</f>
        <v>0</v>
      </c>
      <c r="AS6" s="124">
        <f t="shared" ref="AS6" si="14">AU6+AT6-AS7</f>
        <v>0</v>
      </c>
      <c r="AT6" s="46">
        <v>0</v>
      </c>
      <c r="AU6" s="47">
        <f>HLOOKUP(AS$2,Blocks,$A6,FALSE)</f>
        <v>0</v>
      </c>
      <c r="AV6" s="124">
        <f t="shared" ref="AV6" si="15">AX6+AW6-AV7</f>
        <v>0</v>
      </c>
      <c r="AW6" s="46">
        <v>0</v>
      </c>
      <c r="AX6" s="47">
        <f>HLOOKUP(AV$2,Blocks,$A6,FALSE)</f>
        <v>0</v>
      </c>
      <c r="AY6" s="124">
        <f t="shared" ref="AY6" si="16">BA6+AZ6-AY7</f>
        <v>0</v>
      </c>
      <c r="AZ6" s="46">
        <v>0</v>
      </c>
      <c r="BA6" s="47">
        <f>HLOOKUP(AY$2,Blocks,$A6,FALSE)</f>
        <v>0</v>
      </c>
      <c r="BB6" s="124">
        <f t="shared" ref="BB6" si="17">BD6+BC6-BB7</f>
        <v>0</v>
      </c>
      <c r="BC6" s="46">
        <v>0</v>
      </c>
      <c r="BD6" s="47">
        <f>HLOOKUP(BB$2,Blocks,$A6,FALSE)</f>
        <v>0</v>
      </c>
      <c r="BE6" s="124">
        <f t="shared" ref="BE6" si="18">BG6+BF6-BE7</f>
        <v>0</v>
      </c>
      <c r="BF6" s="46">
        <v>0</v>
      </c>
      <c r="BG6" s="47">
        <f>HLOOKUP(BE$2,Blocks,$A6,FALSE)</f>
        <v>0</v>
      </c>
      <c r="BH6" s="124">
        <f t="shared" ref="BH6" si="19">BJ6+BI6-BH7</f>
        <v>0</v>
      </c>
      <c r="BI6" s="46">
        <v>0</v>
      </c>
      <c r="BJ6" s="47">
        <f>HLOOKUP(BH$2,Blocks,$A6,FALSE)</f>
        <v>0</v>
      </c>
      <c r="BK6" s="124">
        <f t="shared" ref="BK6" si="20">BM6+BL6-BK7</f>
        <v>0</v>
      </c>
      <c r="BL6" s="46">
        <v>0</v>
      </c>
      <c r="BM6" s="47">
        <f>HLOOKUP(BK$2,Blocks,$A6,FALSE)</f>
        <v>0</v>
      </c>
      <c r="BN6" s="124">
        <f t="shared" ref="BN6" si="21">BP6+BO6-BN7</f>
        <v>0</v>
      </c>
      <c r="BO6" s="46">
        <v>0</v>
      </c>
      <c r="BP6" s="47">
        <f>HLOOKUP(BN$2,Blocks,$A6,FALSE)</f>
        <v>0</v>
      </c>
      <c r="BQ6" s="124">
        <f t="shared" ref="BQ6" si="22">BS6+BR6-BQ7</f>
        <v>0</v>
      </c>
      <c r="BR6" s="46">
        <v>0</v>
      </c>
      <c r="BS6" s="47">
        <f>HLOOKUP(BQ$2,Blocks,$A6,FALSE)</f>
        <v>0</v>
      </c>
      <c r="BT6" s="124">
        <f t="shared" ref="BT6" si="23">BV6+BU6-BT7</f>
        <v>0</v>
      </c>
      <c r="BU6" s="46">
        <v>0</v>
      </c>
      <c r="BV6" s="47">
        <f>HLOOKUP(BT$2,Blocks,$A6,FALSE)</f>
        <v>0</v>
      </c>
      <c r="BW6" s="124">
        <f t="shared" ref="BW6" si="24">BY6+BX6-BW7</f>
        <v>0</v>
      </c>
      <c r="BX6" s="46">
        <v>0</v>
      </c>
      <c r="BY6" s="47">
        <f>HLOOKUP(BW$2,Blocks,$A6,FALSE)</f>
        <v>0</v>
      </c>
      <c r="BZ6" s="124">
        <f t="shared" ref="BZ6" si="25">CB6+CA6-BZ7</f>
        <v>0</v>
      </c>
      <c r="CA6" s="46">
        <v>0</v>
      </c>
      <c r="CB6" s="47">
        <f>HLOOKUP(BZ$2,Blocks,$A6,FALSE)</f>
        <v>0</v>
      </c>
      <c r="CC6" s="124">
        <f t="shared" ref="CC6" si="26">CE6+CD6-CC7</f>
        <v>0</v>
      </c>
      <c r="CD6" s="46">
        <v>0</v>
      </c>
      <c r="CE6" s="47">
        <f>HLOOKUP(CC$2,Blocks,$A6,FALSE)</f>
        <v>0</v>
      </c>
      <c r="CF6" s="124">
        <f t="shared" ref="CF6" si="27">CH6+CG6-CF7</f>
        <v>0</v>
      </c>
      <c r="CG6" s="46">
        <v>0</v>
      </c>
      <c r="CH6" s="47">
        <f>HLOOKUP(CF$2,Blocks,$A6,FALSE)</f>
        <v>0</v>
      </c>
      <c r="CI6" s="124">
        <f t="shared" ref="CI6" si="28">CK6+CJ6-CI7</f>
        <v>0</v>
      </c>
      <c r="CJ6" s="46">
        <v>0</v>
      </c>
      <c r="CK6" s="47">
        <f>HLOOKUP(CI$2,Blocks,$A6,FALSE)</f>
        <v>0</v>
      </c>
      <c r="CL6" s="124">
        <f t="shared" ref="CL6" si="29">CN6+CM6-CL7</f>
        <v>0</v>
      </c>
      <c r="CM6" s="46">
        <v>0</v>
      </c>
      <c r="CN6" s="47">
        <f>HLOOKUP(CL$2,Blocks,$A6,FALSE)</f>
        <v>0</v>
      </c>
    </row>
    <row r="7" spans="1:92" s="212" customFormat="1" ht="15" customHeight="1" x14ac:dyDescent="0.2">
      <c r="A7" s="207"/>
      <c r="B7" s="208" t="s">
        <v>58</v>
      </c>
      <c r="C7" s="209">
        <v>0</v>
      </c>
      <c r="D7" s="210"/>
      <c r="E7" s="211"/>
      <c r="F7" s="209">
        <v>4</v>
      </c>
      <c r="G7" s="210"/>
      <c r="H7" s="211"/>
      <c r="I7" s="209">
        <v>2</v>
      </c>
      <c r="J7" s="210"/>
      <c r="K7" s="211"/>
      <c r="L7" s="209">
        <v>0</v>
      </c>
      <c r="M7" s="210"/>
      <c r="N7" s="211"/>
      <c r="O7" s="209">
        <v>0</v>
      </c>
      <c r="P7" s="210"/>
      <c r="Q7" s="211"/>
      <c r="R7" s="209">
        <v>0</v>
      </c>
      <c r="S7" s="210"/>
      <c r="T7" s="211"/>
      <c r="U7" s="209">
        <v>0</v>
      </c>
      <c r="V7" s="210"/>
      <c r="W7" s="211"/>
      <c r="X7" s="209">
        <v>0</v>
      </c>
      <c r="Y7" s="210"/>
      <c r="Z7" s="211"/>
      <c r="AA7" s="209">
        <v>0</v>
      </c>
      <c r="AB7" s="210"/>
      <c r="AC7" s="211"/>
      <c r="AD7" s="209">
        <v>2</v>
      </c>
      <c r="AE7" s="210"/>
      <c r="AF7" s="211"/>
      <c r="AG7" s="209">
        <v>2</v>
      </c>
      <c r="AH7" s="210"/>
      <c r="AI7" s="211"/>
      <c r="AJ7" s="209">
        <v>0</v>
      </c>
      <c r="AK7" s="210"/>
      <c r="AL7" s="211"/>
      <c r="AM7" s="209">
        <v>0</v>
      </c>
      <c r="AN7" s="210"/>
      <c r="AO7" s="211"/>
      <c r="AP7" s="209">
        <v>0</v>
      </c>
      <c r="AQ7" s="210"/>
      <c r="AR7" s="211"/>
      <c r="AS7" s="209">
        <v>0</v>
      </c>
      <c r="AT7" s="210"/>
      <c r="AU7" s="211"/>
      <c r="AV7" s="209">
        <v>0</v>
      </c>
      <c r="AW7" s="210"/>
      <c r="AX7" s="211"/>
      <c r="AY7" s="209">
        <v>0</v>
      </c>
      <c r="AZ7" s="210"/>
      <c r="BA7" s="211"/>
      <c r="BB7" s="209">
        <v>0</v>
      </c>
      <c r="BC7" s="210"/>
      <c r="BD7" s="211"/>
      <c r="BE7" s="209">
        <v>0</v>
      </c>
      <c r="BF7" s="210"/>
      <c r="BG7" s="211"/>
      <c r="BH7" s="209">
        <v>0</v>
      </c>
      <c r="BI7" s="210"/>
      <c r="BJ7" s="211"/>
      <c r="BK7" s="209">
        <v>0</v>
      </c>
      <c r="BL7" s="210"/>
      <c r="BM7" s="211"/>
      <c r="BN7" s="209">
        <v>0</v>
      </c>
      <c r="BO7" s="210"/>
      <c r="BP7" s="211"/>
      <c r="BQ7" s="209">
        <v>0</v>
      </c>
      <c r="BR7" s="210"/>
      <c r="BS7" s="211"/>
      <c r="BT7" s="209">
        <v>0</v>
      </c>
      <c r="BU7" s="210"/>
      <c r="BV7" s="211"/>
      <c r="BW7" s="209">
        <v>0</v>
      </c>
      <c r="BX7" s="210"/>
      <c r="BY7" s="211"/>
      <c r="BZ7" s="209">
        <v>0</v>
      </c>
      <c r="CA7" s="210"/>
      <c r="CB7" s="211"/>
      <c r="CC7" s="209">
        <v>0</v>
      </c>
      <c r="CD7" s="210"/>
      <c r="CE7" s="211"/>
      <c r="CF7" s="209">
        <v>0</v>
      </c>
      <c r="CG7" s="210"/>
      <c r="CH7" s="211"/>
      <c r="CI7" s="209">
        <v>0</v>
      </c>
      <c r="CJ7" s="210"/>
      <c r="CK7" s="211"/>
      <c r="CL7" s="209">
        <v>0</v>
      </c>
      <c r="CM7" s="210"/>
      <c r="CN7" s="211"/>
    </row>
    <row r="8" spans="1:92" ht="15" hidden="1" customHeight="1" outlineLevel="1" collapsed="1" x14ac:dyDescent="0.2">
      <c r="A8" s="6">
        <f>A6+1</f>
        <v>7</v>
      </c>
      <c r="B8" s="102" t="s">
        <v>46</v>
      </c>
      <c r="C8" s="125">
        <f>HLOOKUP(C$2,Blocks,$A8,FALSE)</f>
        <v>13</v>
      </c>
      <c r="D8" s="92"/>
      <c r="E8" s="48"/>
      <c r="F8" s="125">
        <f>HLOOKUP(F$2,Blocks,$A8,FALSE)</f>
        <v>16</v>
      </c>
      <c r="G8" s="92"/>
      <c r="H8" s="48"/>
      <c r="I8" s="125">
        <f>HLOOKUP(I$2,Blocks,$A8,FALSE)</f>
        <v>9</v>
      </c>
      <c r="J8" s="92"/>
      <c r="K8" s="48"/>
      <c r="L8" s="125">
        <f>HLOOKUP(L$2,Blocks,$A8,FALSE)</f>
        <v>3</v>
      </c>
      <c r="M8" s="92"/>
      <c r="N8" s="48"/>
      <c r="O8" s="125">
        <f>HLOOKUP(O$2,Blocks,$A8,FALSE)</f>
        <v>3</v>
      </c>
      <c r="P8" s="92"/>
      <c r="Q8" s="48"/>
      <c r="R8" s="125">
        <f>HLOOKUP(R$2,Blocks,$A8,FALSE)</f>
        <v>3</v>
      </c>
      <c r="S8" s="92"/>
      <c r="T8" s="48"/>
      <c r="U8" s="125">
        <f>HLOOKUP(U$2,Blocks,$A8,FALSE)</f>
        <v>3</v>
      </c>
      <c r="V8" s="92"/>
      <c r="W8" s="48"/>
      <c r="X8" s="125">
        <f>HLOOKUP(X$2,Blocks,$A8,FALSE)</f>
        <v>3</v>
      </c>
      <c r="Y8" s="92"/>
      <c r="Z8" s="48"/>
      <c r="AA8" s="125">
        <f>HLOOKUP(AA$2,Blocks,$A8,FALSE)</f>
        <v>3</v>
      </c>
      <c r="AB8" s="92"/>
      <c r="AC8" s="48"/>
      <c r="AD8" s="125">
        <f>HLOOKUP(AD$2,Blocks,$A8,FALSE)</f>
        <v>12</v>
      </c>
      <c r="AE8" s="92"/>
      <c r="AF8" s="48"/>
      <c r="AG8" s="125">
        <f>HLOOKUP(AG$2,Blocks,$A8,FALSE)</f>
        <v>4</v>
      </c>
      <c r="AH8" s="92"/>
      <c r="AI8" s="48"/>
      <c r="AJ8" s="125">
        <f>HLOOKUP(AJ$2,Blocks,$A8,FALSE)</f>
        <v>0</v>
      </c>
      <c r="AK8" s="92"/>
      <c r="AL8" s="48"/>
      <c r="AM8" s="125">
        <f>HLOOKUP(AM$2,Blocks,$A8,FALSE)</f>
        <v>0</v>
      </c>
      <c r="AN8" s="92"/>
      <c r="AO8" s="48"/>
      <c r="AP8" s="125">
        <f>HLOOKUP(AP$2,Blocks,$A8,FALSE)</f>
        <v>0</v>
      </c>
      <c r="AQ8" s="92"/>
      <c r="AR8" s="48"/>
      <c r="AS8" s="125">
        <f>HLOOKUP(AS$2,Blocks,$A8,FALSE)</f>
        <v>0</v>
      </c>
      <c r="AT8" s="92"/>
      <c r="AU8" s="48"/>
      <c r="AV8" s="125">
        <f>HLOOKUP(AV$2,Blocks,$A8,FALSE)</f>
        <v>0</v>
      </c>
      <c r="AW8" s="92"/>
      <c r="AX8" s="48"/>
      <c r="AY8" s="125">
        <f>HLOOKUP(AY$2,Blocks,$A8,FALSE)</f>
        <v>0</v>
      </c>
      <c r="AZ8" s="92"/>
      <c r="BA8" s="48"/>
      <c r="BB8" s="125">
        <f>HLOOKUP(BB$2,Blocks,$A8,FALSE)</f>
        <v>0</v>
      </c>
      <c r="BC8" s="92"/>
      <c r="BD8" s="48"/>
      <c r="BE8" s="125">
        <f>HLOOKUP(BE$2,Blocks,$A8,FALSE)</f>
        <v>0</v>
      </c>
      <c r="BF8" s="92"/>
      <c r="BG8" s="48"/>
      <c r="BH8" s="125">
        <f>HLOOKUP(BH$2,Blocks,$A8,FALSE)</f>
        <v>0</v>
      </c>
      <c r="BI8" s="92"/>
      <c r="BJ8" s="48"/>
      <c r="BK8" s="125">
        <f>HLOOKUP(BK$2,Blocks,$A8,FALSE)</f>
        <v>0</v>
      </c>
      <c r="BL8" s="92"/>
      <c r="BM8" s="48"/>
      <c r="BN8" s="125">
        <f>HLOOKUP(BN$2,Blocks,$A8,FALSE)</f>
        <v>0</v>
      </c>
      <c r="BO8" s="92"/>
      <c r="BP8" s="48"/>
      <c r="BQ8" s="125">
        <f>HLOOKUP(BQ$2,Blocks,$A8,FALSE)</f>
        <v>0</v>
      </c>
      <c r="BR8" s="92"/>
      <c r="BS8" s="48"/>
      <c r="BT8" s="125">
        <f>HLOOKUP(BT$2,Blocks,$A8,FALSE)</f>
        <v>0</v>
      </c>
      <c r="BU8" s="92"/>
      <c r="BV8" s="48"/>
      <c r="BW8" s="125">
        <f>HLOOKUP(BW$2,Blocks,$A8,FALSE)</f>
        <v>0</v>
      </c>
      <c r="BX8" s="92"/>
      <c r="BY8" s="48"/>
      <c r="BZ8" s="125">
        <f>HLOOKUP(BZ$2,Blocks,$A8,FALSE)</f>
        <v>0</v>
      </c>
      <c r="CA8" s="92"/>
      <c r="CB8" s="48"/>
      <c r="CC8" s="125">
        <f>HLOOKUP(CC$2,Blocks,$A8,FALSE)</f>
        <v>0</v>
      </c>
      <c r="CD8" s="92"/>
      <c r="CE8" s="48"/>
      <c r="CF8" s="125">
        <f>HLOOKUP(CF$2,Blocks,$A8,FALSE)</f>
        <v>0</v>
      </c>
      <c r="CG8" s="92"/>
      <c r="CH8" s="48"/>
      <c r="CI8" s="125">
        <f>HLOOKUP(CI$2,Blocks,$A8,FALSE)</f>
        <v>0</v>
      </c>
      <c r="CJ8" s="92"/>
      <c r="CK8" s="48"/>
      <c r="CL8" s="125">
        <f>HLOOKUP(CL$2,Blocks,$A8,FALSE)</f>
        <v>0</v>
      </c>
      <c r="CM8" s="92"/>
      <c r="CN8" s="48"/>
    </row>
    <row r="9" spans="1:92" collapsed="1" x14ac:dyDescent="0.2">
      <c r="A9" s="6">
        <f t="shared" ref="A9:A15" si="30">A8+1</f>
        <v>8</v>
      </c>
      <c r="B9" s="102" t="s">
        <v>42</v>
      </c>
      <c r="C9" s="125">
        <f>HLOOKUP(C$2,Blocks,$A9,FALSE)</f>
        <v>5</v>
      </c>
      <c r="D9" s="93"/>
      <c r="E9" s="94"/>
      <c r="F9" s="125">
        <f>HLOOKUP(F$2,Blocks,$A9,FALSE)</f>
        <v>6</v>
      </c>
      <c r="G9" s="93"/>
      <c r="H9" s="94"/>
      <c r="I9" s="125">
        <f>HLOOKUP(I$2,Blocks,$A9,FALSE)</f>
        <v>11</v>
      </c>
      <c r="J9" s="93"/>
      <c r="K9" s="94"/>
      <c r="L9" s="125">
        <f>HLOOKUP(L$2,Blocks,$A9,FALSE)</f>
        <v>3</v>
      </c>
      <c r="M9" s="93"/>
      <c r="N9" s="94"/>
      <c r="O9" s="125">
        <f>HLOOKUP(O$2,Blocks,$A9,FALSE)</f>
        <v>3</v>
      </c>
      <c r="P9" s="93"/>
      <c r="Q9" s="94"/>
      <c r="R9" s="125">
        <f>HLOOKUP(R$2,Blocks,$A9,FALSE)</f>
        <v>3</v>
      </c>
      <c r="S9" s="93"/>
      <c r="T9" s="94"/>
      <c r="U9" s="125">
        <f>HLOOKUP(U$2,Blocks,$A9,FALSE)</f>
        <v>3</v>
      </c>
      <c r="V9" s="93"/>
      <c r="W9" s="94"/>
      <c r="X9" s="125">
        <f>HLOOKUP(X$2,Blocks,$A9,FALSE)</f>
        <v>3</v>
      </c>
      <c r="Y9" s="93"/>
      <c r="Z9" s="94"/>
      <c r="AA9" s="125">
        <f>HLOOKUP(AA$2,Blocks,$A9,FALSE)</f>
        <v>3</v>
      </c>
      <c r="AB9" s="93"/>
      <c r="AC9" s="94"/>
      <c r="AD9" s="125">
        <f>HLOOKUP(AD$2,Blocks,$A9,FALSE)</f>
        <v>9</v>
      </c>
      <c r="AE9" s="93"/>
      <c r="AF9" s="94"/>
      <c r="AG9" s="125">
        <f>HLOOKUP(AG$2,Blocks,$A9,FALSE)</f>
        <v>10</v>
      </c>
      <c r="AH9" s="93"/>
      <c r="AI9" s="94"/>
      <c r="AJ9" s="125">
        <f>HLOOKUP(AJ$2,Blocks,$A9,FALSE)</f>
        <v>0</v>
      </c>
      <c r="AK9" s="93"/>
      <c r="AL9" s="94"/>
      <c r="AM9" s="125">
        <f>HLOOKUP(AM$2,Blocks,$A9,FALSE)</f>
        <v>0</v>
      </c>
      <c r="AN9" s="93"/>
      <c r="AO9" s="94"/>
      <c r="AP9" s="125">
        <f>HLOOKUP(AP$2,Blocks,$A9,FALSE)</f>
        <v>0</v>
      </c>
      <c r="AQ9" s="93"/>
      <c r="AR9" s="94"/>
      <c r="AS9" s="125">
        <f>HLOOKUP(AS$2,Blocks,$A9,FALSE)</f>
        <v>0</v>
      </c>
      <c r="AT9" s="93"/>
      <c r="AU9" s="94"/>
      <c r="AV9" s="125">
        <f>HLOOKUP(AV$2,Blocks,$A9,FALSE)</f>
        <v>0</v>
      </c>
      <c r="AW9" s="93"/>
      <c r="AX9" s="94"/>
      <c r="AY9" s="125">
        <f>HLOOKUP(AY$2,Blocks,$A9,FALSE)</f>
        <v>0</v>
      </c>
      <c r="AZ9" s="93"/>
      <c r="BA9" s="94"/>
      <c r="BB9" s="125">
        <f>HLOOKUP(BB$2,Blocks,$A9,FALSE)</f>
        <v>0</v>
      </c>
      <c r="BC9" s="93"/>
      <c r="BD9" s="94"/>
      <c r="BE9" s="125">
        <f>HLOOKUP(BE$2,Blocks,$A9,FALSE)</f>
        <v>0</v>
      </c>
      <c r="BF9" s="93"/>
      <c r="BG9" s="94"/>
      <c r="BH9" s="125">
        <f>HLOOKUP(BH$2,Blocks,$A9,FALSE)</f>
        <v>0</v>
      </c>
      <c r="BI9" s="93"/>
      <c r="BJ9" s="94"/>
      <c r="BK9" s="125">
        <f>HLOOKUP(BK$2,Blocks,$A9,FALSE)</f>
        <v>0</v>
      </c>
      <c r="BL9" s="93"/>
      <c r="BM9" s="94"/>
      <c r="BN9" s="125">
        <f>HLOOKUP(BN$2,Blocks,$A9,FALSE)</f>
        <v>0</v>
      </c>
      <c r="BO9" s="93"/>
      <c r="BP9" s="94"/>
      <c r="BQ9" s="125">
        <f>HLOOKUP(BQ$2,Blocks,$A9,FALSE)</f>
        <v>0</v>
      </c>
      <c r="BR9" s="93"/>
      <c r="BS9" s="94"/>
      <c r="BT9" s="125">
        <f>HLOOKUP(BT$2,Blocks,$A9,FALSE)</f>
        <v>0</v>
      </c>
      <c r="BU9" s="93"/>
      <c r="BV9" s="94"/>
      <c r="BW9" s="125">
        <f>HLOOKUP(BW$2,Blocks,$A9,FALSE)</f>
        <v>0</v>
      </c>
      <c r="BX9" s="93"/>
      <c r="BY9" s="94"/>
      <c r="BZ9" s="125">
        <f>HLOOKUP(BZ$2,Blocks,$A9,FALSE)</f>
        <v>0</v>
      </c>
      <c r="CA9" s="93"/>
      <c r="CB9" s="94"/>
      <c r="CC9" s="125">
        <f>HLOOKUP(CC$2,Blocks,$A9,FALSE)</f>
        <v>0</v>
      </c>
      <c r="CD9" s="93"/>
      <c r="CE9" s="94"/>
      <c r="CF9" s="125">
        <f>HLOOKUP(CF$2,Blocks,$A9,FALSE)</f>
        <v>0</v>
      </c>
      <c r="CG9" s="93"/>
      <c r="CH9" s="94"/>
      <c r="CI9" s="125">
        <f>HLOOKUP(CI$2,Blocks,$A9,FALSE)</f>
        <v>0</v>
      </c>
      <c r="CJ9" s="93"/>
      <c r="CK9" s="94"/>
      <c r="CL9" s="125">
        <f>HLOOKUP(CL$2,Blocks,$A9,FALSE)</f>
        <v>0</v>
      </c>
      <c r="CM9" s="93"/>
      <c r="CN9" s="94"/>
    </row>
    <row r="10" spans="1:92" s="100" customFormat="1" ht="15" hidden="1" customHeight="1" outlineLevel="1" x14ac:dyDescent="0.2">
      <c r="A10" s="97">
        <f t="shared" si="30"/>
        <v>9</v>
      </c>
      <c r="B10" s="101" t="s">
        <v>47</v>
      </c>
      <c r="C10" s="260" t="str">
        <f>HLOOKUP(C$2,Blocks,$A10,FALSE)</f>
        <v>Basic, Zabrak</v>
      </c>
      <c r="D10" s="261"/>
      <c r="E10" s="262"/>
      <c r="F10" s="260" t="str">
        <f>HLOOKUP(F$2,Blocks,$A10,FALSE)</f>
        <v>Basic, Ryl, Lekku, Gammorean, Sith</v>
      </c>
      <c r="G10" s="261"/>
      <c r="H10" s="262"/>
      <c r="I10" s="260" t="str">
        <f>HLOOKUP(I$2,Blocks,$A10,FALSE)</f>
        <v>Basic, Sullustese</v>
      </c>
      <c r="J10" s="261"/>
      <c r="K10" s="262"/>
      <c r="L10" s="260" t="str">
        <f>HLOOKUP(L$2,Blocks,$A10,FALSE)</f>
        <v>Basic (Understand), Gammorean</v>
      </c>
      <c r="M10" s="261"/>
      <c r="N10" s="262"/>
      <c r="O10" s="260" t="str">
        <f>HLOOKUP(O$2,Blocks,$A10,FALSE)</f>
        <v>Basic (Understand), Gammorean</v>
      </c>
      <c r="P10" s="261"/>
      <c r="Q10" s="262"/>
      <c r="R10" s="260" t="str">
        <f>HLOOKUP(R$2,Blocks,$A10,FALSE)</f>
        <v>Basic (Understand), Gammorean</v>
      </c>
      <c r="S10" s="261"/>
      <c r="T10" s="262"/>
      <c r="U10" s="260" t="str">
        <f>HLOOKUP(U$2,Blocks,$A10,FALSE)</f>
        <v>Basic (Understand), Gammorean</v>
      </c>
      <c r="V10" s="261"/>
      <c r="W10" s="262"/>
      <c r="X10" s="260" t="str">
        <f>HLOOKUP(X$2,Blocks,$A10,FALSE)</f>
        <v>Basic (Understand), Gammorean</v>
      </c>
      <c r="Y10" s="261"/>
      <c r="Z10" s="262"/>
      <c r="AA10" s="260" t="str">
        <f>HLOOKUP(AA$2,Blocks,$A10,FALSE)</f>
        <v>Basic (Understand), Gammorean</v>
      </c>
      <c r="AB10" s="261"/>
      <c r="AC10" s="262"/>
      <c r="AD10" s="260" t="str">
        <f>HLOOKUP(AD$2,Blocks,$A10,FALSE)</f>
        <v>Basic, Togruti, Lekku, Ithorese</v>
      </c>
      <c r="AE10" s="261"/>
      <c r="AF10" s="262"/>
      <c r="AG10" s="260" t="str">
        <f>HLOOKUP(AG$2,Blocks,$A10,FALSE)</f>
        <v>Basic, Catharese</v>
      </c>
      <c r="AH10" s="261"/>
      <c r="AI10" s="262"/>
      <c r="AJ10" s="260" t="str">
        <f>HLOOKUP(AJ$2,Blocks,$A10,FALSE)</f>
        <v xml:space="preserve"> </v>
      </c>
      <c r="AK10" s="261"/>
      <c r="AL10" s="262"/>
      <c r="AM10" s="260" t="str">
        <f>HLOOKUP(AM$2,Blocks,$A10,FALSE)</f>
        <v xml:space="preserve"> </v>
      </c>
      <c r="AN10" s="261"/>
      <c r="AO10" s="262"/>
      <c r="AP10" s="260" t="str">
        <f>HLOOKUP(AP$2,Blocks,$A10,FALSE)</f>
        <v xml:space="preserve"> </v>
      </c>
      <c r="AQ10" s="261"/>
      <c r="AR10" s="262"/>
      <c r="AS10" s="260" t="str">
        <f>HLOOKUP(AS$2,Blocks,$A10,FALSE)</f>
        <v xml:space="preserve"> </v>
      </c>
      <c r="AT10" s="261"/>
      <c r="AU10" s="262"/>
      <c r="AV10" s="260" t="str">
        <f>HLOOKUP(AV$2,Blocks,$A10,FALSE)</f>
        <v xml:space="preserve"> </v>
      </c>
      <c r="AW10" s="261"/>
      <c r="AX10" s="262"/>
      <c r="AY10" s="260" t="str">
        <f>HLOOKUP(AY$2,Blocks,$A10,FALSE)</f>
        <v xml:space="preserve"> </v>
      </c>
      <c r="AZ10" s="261"/>
      <c r="BA10" s="262"/>
      <c r="BB10" s="260" t="str">
        <f>HLOOKUP(BB$2,Blocks,$A10,FALSE)</f>
        <v xml:space="preserve"> </v>
      </c>
      <c r="BC10" s="261"/>
      <c r="BD10" s="262"/>
      <c r="BE10" s="260" t="str">
        <f>HLOOKUP(BE$2,Blocks,$A10,FALSE)</f>
        <v xml:space="preserve"> </v>
      </c>
      <c r="BF10" s="261"/>
      <c r="BG10" s="262"/>
      <c r="BH10" s="260" t="str">
        <f>HLOOKUP(BH$2,Blocks,$A10,FALSE)</f>
        <v xml:space="preserve"> </v>
      </c>
      <c r="BI10" s="261"/>
      <c r="BJ10" s="262"/>
      <c r="BK10" s="260" t="str">
        <f>HLOOKUP(BK$2,Blocks,$A10,FALSE)</f>
        <v xml:space="preserve"> </v>
      </c>
      <c r="BL10" s="261"/>
      <c r="BM10" s="262"/>
      <c r="BN10" s="260" t="str">
        <f>HLOOKUP(BN$2,Blocks,$A10,FALSE)</f>
        <v xml:space="preserve"> </v>
      </c>
      <c r="BO10" s="261"/>
      <c r="BP10" s="262"/>
      <c r="BQ10" s="260" t="str">
        <f>HLOOKUP(BQ$2,Blocks,$A10,FALSE)</f>
        <v xml:space="preserve"> </v>
      </c>
      <c r="BR10" s="261"/>
      <c r="BS10" s="262"/>
      <c r="BT10" s="260" t="str">
        <f>HLOOKUP(BT$2,Blocks,$A10,FALSE)</f>
        <v xml:space="preserve"> </v>
      </c>
      <c r="BU10" s="261"/>
      <c r="BV10" s="262"/>
      <c r="BW10" s="260" t="str">
        <f>HLOOKUP(BW$2,Blocks,$A10,FALSE)</f>
        <v xml:space="preserve"> </v>
      </c>
      <c r="BX10" s="261"/>
      <c r="BY10" s="262"/>
      <c r="BZ10" s="260" t="str">
        <f>HLOOKUP(BZ$2,Blocks,$A10,FALSE)</f>
        <v xml:space="preserve"> </v>
      </c>
      <c r="CA10" s="261"/>
      <c r="CB10" s="262"/>
      <c r="CC10" s="260" t="str">
        <f>HLOOKUP(CC$2,Blocks,$A10,FALSE)</f>
        <v xml:space="preserve"> </v>
      </c>
      <c r="CD10" s="261"/>
      <c r="CE10" s="262"/>
      <c r="CF10" s="260" t="str">
        <f>HLOOKUP(CF$2,Blocks,$A10,FALSE)</f>
        <v xml:space="preserve"> </v>
      </c>
      <c r="CG10" s="261"/>
      <c r="CH10" s="262"/>
      <c r="CI10" s="260" t="str">
        <f>HLOOKUP(CI$2,Blocks,$A10,FALSE)</f>
        <v xml:space="preserve"> </v>
      </c>
      <c r="CJ10" s="261"/>
      <c r="CK10" s="262"/>
      <c r="CL10" s="260" t="str">
        <f>HLOOKUP(CL$2,Blocks,$A10,FALSE)</f>
        <v xml:space="preserve"> </v>
      </c>
      <c r="CM10" s="261"/>
      <c r="CN10" s="262"/>
    </row>
    <row r="11" spans="1:92" collapsed="1" x14ac:dyDescent="0.2">
      <c r="A11" s="6">
        <f t="shared" si="30"/>
        <v>10</v>
      </c>
      <c r="B11" s="103" t="s">
        <v>43</v>
      </c>
      <c r="C11" s="126">
        <f>HLOOKUP(C$2,Blocks,$A11,FALSE)</f>
        <v>6</v>
      </c>
      <c r="D11" s="117" t="s">
        <v>267</v>
      </c>
      <c r="E11" s="118" t="s">
        <v>268</v>
      </c>
      <c r="F11" s="126">
        <f>HLOOKUP(F$2,Blocks,$A11,FALSE)</f>
        <v>6</v>
      </c>
      <c r="G11" s="117" t="s">
        <v>267</v>
      </c>
      <c r="H11" s="118" t="s">
        <v>268</v>
      </c>
      <c r="I11" s="126">
        <f>HLOOKUP(I$2,Blocks,$A11,FALSE)</f>
        <v>6</v>
      </c>
      <c r="J11" s="117" t="s">
        <v>267</v>
      </c>
      <c r="K11" s="118" t="s">
        <v>268</v>
      </c>
      <c r="L11" s="126">
        <f>HLOOKUP(L$2,Blocks,$A11,FALSE)</f>
        <v>6</v>
      </c>
      <c r="M11" s="117" t="s">
        <v>267</v>
      </c>
      <c r="N11" s="118" t="s">
        <v>268</v>
      </c>
      <c r="O11" s="126">
        <f>HLOOKUP(O$2,Blocks,$A11,FALSE)</f>
        <v>6</v>
      </c>
      <c r="P11" s="117" t="s">
        <v>267</v>
      </c>
      <c r="Q11" s="118" t="s">
        <v>268</v>
      </c>
      <c r="R11" s="126">
        <f>HLOOKUP(R$2,Blocks,$A11,FALSE)</f>
        <v>6</v>
      </c>
      <c r="S11" s="117" t="s">
        <v>267</v>
      </c>
      <c r="T11" s="118" t="s">
        <v>268</v>
      </c>
      <c r="U11" s="126">
        <f>HLOOKUP(U$2,Blocks,$A11,FALSE)</f>
        <v>6</v>
      </c>
      <c r="V11" s="117" t="s">
        <v>267</v>
      </c>
      <c r="W11" s="118" t="s">
        <v>268</v>
      </c>
      <c r="X11" s="126">
        <f>HLOOKUP(X$2,Blocks,$A11,FALSE)</f>
        <v>6</v>
      </c>
      <c r="Y11" s="117" t="s">
        <v>267</v>
      </c>
      <c r="Z11" s="118" t="s">
        <v>268</v>
      </c>
      <c r="AA11" s="126">
        <f>HLOOKUP(AA$2,Blocks,$A11,FALSE)</f>
        <v>6</v>
      </c>
      <c r="AB11" s="117" t="s">
        <v>267</v>
      </c>
      <c r="AC11" s="118" t="s">
        <v>268</v>
      </c>
      <c r="AD11" s="126">
        <f>HLOOKUP(AD$2,Blocks,$A11,FALSE)</f>
        <v>6</v>
      </c>
      <c r="AE11" s="117" t="s">
        <v>267</v>
      </c>
      <c r="AF11" s="118" t="s">
        <v>268</v>
      </c>
      <c r="AG11" s="126">
        <f>HLOOKUP(AG$2,Blocks,$A11,FALSE)</f>
        <v>8</v>
      </c>
      <c r="AH11" s="117" t="s">
        <v>267</v>
      </c>
      <c r="AI11" s="118" t="s">
        <v>268</v>
      </c>
      <c r="AJ11" s="126">
        <f>HLOOKUP(AJ$2,Blocks,$A11,FALSE)</f>
        <v>0</v>
      </c>
      <c r="AK11" s="117" t="s">
        <v>267</v>
      </c>
      <c r="AL11" s="118" t="s">
        <v>268</v>
      </c>
      <c r="AM11" s="126">
        <f>HLOOKUP(AM$2,Blocks,$A11,FALSE)</f>
        <v>0</v>
      </c>
      <c r="AN11" s="117" t="s">
        <v>267</v>
      </c>
      <c r="AO11" s="118" t="s">
        <v>268</v>
      </c>
      <c r="AP11" s="126">
        <f>HLOOKUP(AP$2,Blocks,$A11,FALSE)</f>
        <v>0</v>
      </c>
      <c r="AQ11" s="117" t="s">
        <v>267</v>
      </c>
      <c r="AR11" s="118" t="s">
        <v>268</v>
      </c>
      <c r="AS11" s="126">
        <f>HLOOKUP(AS$2,Blocks,$A11,FALSE)</f>
        <v>0</v>
      </c>
      <c r="AT11" s="117" t="s">
        <v>267</v>
      </c>
      <c r="AU11" s="118" t="s">
        <v>268</v>
      </c>
      <c r="AV11" s="126">
        <f>HLOOKUP(AV$2,Blocks,$A11,FALSE)</f>
        <v>0</v>
      </c>
      <c r="AW11" s="117" t="s">
        <v>267</v>
      </c>
      <c r="AX11" s="118" t="s">
        <v>268</v>
      </c>
      <c r="AY11" s="126">
        <f>HLOOKUP(AY$2,Blocks,$A11,FALSE)</f>
        <v>0</v>
      </c>
      <c r="AZ11" s="117" t="s">
        <v>267</v>
      </c>
      <c r="BA11" s="118" t="s">
        <v>268</v>
      </c>
      <c r="BB11" s="126">
        <f>HLOOKUP(BB$2,Blocks,$A11,FALSE)</f>
        <v>0</v>
      </c>
      <c r="BC11" s="117" t="s">
        <v>267</v>
      </c>
      <c r="BD11" s="118" t="s">
        <v>268</v>
      </c>
      <c r="BE11" s="126">
        <f>HLOOKUP(BE$2,Blocks,$A11,FALSE)</f>
        <v>0</v>
      </c>
      <c r="BF11" s="117" t="s">
        <v>267</v>
      </c>
      <c r="BG11" s="118" t="s">
        <v>268</v>
      </c>
      <c r="BH11" s="126">
        <f>HLOOKUP(BH$2,Blocks,$A11,FALSE)</f>
        <v>0</v>
      </c>
      <c r="BI11" s="117" t="s">
        <v>267</v>
      </c>
      <c r="BJ11" s="118" t="s">
        <v>268</v>
      </c>
      <c r="BK11" s="126">
        <f>HLOOKUP(BK$2,Blocks,$A11,FALSE)</f>
        <v>0</v>
      </c>
      <c r="BL11" s="117" t="s">
        <v>267</v>
      </c>
      <c r="BM11" s="118" t="s">
        <v>268</v>
      </c>
      <c r="BN11" s="126">
        <f>HLOOKUP(BN$2,Blocks,$A11,FALSE)</f>
        <v>0</v>
      </c>
      <c r="BO11" s="117" t="s">
        <v>267</v>
      </c>
      <c r="BP11" s="118" t="s">
        <v>268</v>
      </c>
      <c r="BQ11" s="126">
        <f>HLOOKUP(BQ$2,Blocks,$A11,FALSE)</f>
        <v>0</v>
      </c>
      <c r="BR11" s="117" t="s">
        <v>267</v>
      </c>
      <c r="BS11" s="118" t="s">
        <v>268</v>
      </c>
      <c r="BT11" s="126">
        <f>HLOOKUP(BT$2,Blocks,$A11,FALSE)</f>
        <v>0</v>
      </c>
      <c r="BU11" s="117" t="s">
        <v>267</v>
      </c>
      <c r="BV11" s="118" t="s">
        <v>268</v>
      </c>
      <c r="BW11" s="126">
        <f>HLOOKUP(BW$2,Blocks,$A11,FALSE)</f>
        <v>0</v>
      </c>
      <c r="BX11" s="117" t="s">
        <v>267</v>
      </c>
      <c r="BY11" s="118" t="s">
        <v>268</v>
      </c>
      <c r="BZ11" s="126">
        <f>HLOOKUP(BZ$2,Blocks,$A11,FALSE)</f>
        <v>0</v>
      </c>
      <c r="CA11" s="117" t="s">
        <v>267</v>
      </c>
      <c r="CB11" s="118" t="s">
        <v>268</v>
      </c>
      <c r="CC11" s="126">
        <f>HLOOKUP(CC$2,Blocks,$A11,FALSE)</f>
        <v>0</v>
      </c>
      <c r="CD11" s="117" t="s">
        <v>267</v>
      </c>
      <c r="CE11" s="118" t="s">
        <v>268</v>
      </c>
      <c r="CF11" s="126">
        <f>HLOOKUP(CF$2,Blocks,$A11,FALSE)</f>
        <v>0</v>
      </c>
      <c r="CG11" s="117" t="s">
        <v>267</v>
      </c>
      <c r="CH11" s="118" t="s">
        <v>268</v>
      </c>
      <c r="CI11" s="126">
        <f>HLOOKUP(CI$2,Blocks,$A11,FALSE)</f>
        <v>0</v>
      </c>
      <c r="CJ11" s="117" t="s">
        <v>267</v>
      </c>
      <c r="CK11" s="118" t="s">
        <v>268</v>
      </c>
      <c r="CL11" s="126">
        <f>HLOOKUP(CL$2,Blocks,$A11,FALSE)</f>
        <v>0</v>
      </c>
      <c r="CM11" s="117" t="s">
        <v>267</v>
      </c>
      <c r="CN11" s="118" t="s">
        <v>268</v>
      </c>
    </row>
    <row r="12" spans="1:92" x14ac:dyDescent="0.2">
      <c r="A12" s="6">
        <f>A11+1</f>
        <v>11</v>
      </c>
      <c r="B12" s="104" t="s">
        <v>1</v>
      </c>
      <c r="C12" s="127">
        <f>SUM(D12:E12)+C$24</f>
        <v>25</v>
      </c>
      <c r="D12" s="133">
        <v>0</v>
      </c>
      <c r="E12" s="121">
        <f>HLOOKUP(C$2,Blocks,$A12,FALSE)</f>
        <v>25</v>
      </c>
      <c r="F12" s="127" t="e">
        <f>SUM(G12:H12)+F$24</f>
        <v>#VALUE!</v>
      </c>
      <c r="G12" s="133">
        <v>0</v>
      </c>
      <c r="H12" s="121">
        <f>HLOOKUP(F$2,Blocks,$A12,FALSE)</f>
        <v>30</v>
      </c>
      <c r="I12" s="127">
        <f>SUM(J12:K12)+I$24</f>
        <v>18</v>
      </c>
      <c r="J12" s="133">
        <v>0</v>
      </c>
      <c r="K12" s="121">
        <f>HLOOKUP(I$2,Blocks,$A12,FALSE)</f>
        <v>19</v>
      </c>
      <c r="L12" s="127" t="e">
        <f>SUM(M12:N12)+L$24</f>
        <v>#VALUE!</v>
      </c>
      <c r="M12" s="133">
        <v>0</v>
      </c>
      <c r="N12" s="121">
        <f>HLOOKUP(L$2,Blocks,$A12,FALSE)</f>
        <v>11</v>
      </c>
      <c r="O12" s="127" t="e">
        <f>SUM(P12:Q12)+O$24</f>
        <v>#VALUE!</v>
      </c>
      <c r="P12" s="133">
        <v>0</v>
      </c>
      <c r="Q12" s="121">
        <f>HLOOKUP(O$2,Blocks,$A12,FALSE)</f>
        <v>11</v>
      </c>
      <c r="R12" s="127" t="e">
        <f>SUM(S12:T12)+R$24</f>
        <v>#VALUE!</v>
      </c>
      <c r="S12" s="133">
        <v>0</v>
      </c>
      <c r="T12" s="121">
        <f>HLOOKUP(R$2,Blocks,$A12,FALSE)</f>
        <v>11</v>
      </c>
      <c r="U12" s="127" t="e">
        <f>SUM(V12:W12)+U$24</f>
        <v>#VALUE!</v>
      </c>
      <c r="V12" s="133">
        <v>0</v>
      </c>
      <c r="W12" s="121">
        <f>HLOOKUP(U$2,Blocks,$A12,FALSE)</f>
        <v>11</v>
      </c>
      <c r="X12" s="127" t="e">
        <f>SUM(Y12:Z12)+X$24</f>
        <v>#VALUE!</v>
      </c>
      <c r="Y12" s="133">
        <v>0</v>
      </c>
      <c r="Z12" s="121">
        <f>HLOOKUP(X$2,Blocks,$A12,FALSE)</f>
        <v>11</v>
      </c>
      <c r="AA12" s="127" t="e">
        <f>SUM(AB12:AC12)+AA$24</f>
        <v>#VALUE!</v>
      </c>
      <c r="AB12" s="133">
        <v>0</v>
      </c>
      <c r="AC12" s="121">
        <f>HLOOKUP(AA$2,Blocks,$A12,FALSE)</f>
        <v>11</v>
      </c>
      <c r="AD12" s="127">
        <f>SUM(AE12:AF12)+AD$24</f>
        <v>22</v>
      </c>
      <c r="AE12" s="133">
        <v>0</v>
      </c>
      <c r="AF12" s="121">
        <f>HLOOKUP(AD$2,Blocks,$A12,FALSE)</f>
        <v>22</v>
      </c>
      <c r="AG12" s="127">
        <f>SUM(AH12:AI12)+AG$24</f>
        <v>27</v>
      </c>
      <c r="AH12" s="133">
        <v>0</v>
      </c>
      <c r="AI12" s="121">
        <f>HLOOKUP(AG$2,Blocks,$A12,FALSE)</f>
        <v>27</v>
      </c>
      <c r="AJ12" s="127">
        <f>SUM(AK12:AL12)+AJ$24</f>
        <v>0</v>
      </c>
      <c r="AK12" s="133">
        <v>0</v>
      </c>
      <c r="AL12" s="121">
        <f>HLOOKUP(AJ$2,Blocks,$A12,FALSE)</f>
        <v>0</v>
      </c>
      <c r="AM12" s="127">
        <f>SUM(AN12:AO12)+AM$24</f>
        <v>0</v>
      </c>
      <c r="AN12" s="133">
        <v>0</v>
      </c>
      <c r="AO12" s="121">
        <f>HLOOKUP(AM$2,Blocks,$A12,FALSE)</f>
        <v>0</v>
      </c>
      <c r="AP12" s="127">
        <f>SUM(AQ12:AR12)+AP$24</f>
        <v>0</v>
      </c>
      <c r="AQ12" s="133">
        <v>0</v>
      </c>
      <c r="AR12" s="121">
        <f>HLOOKUP(AP$2,Blocks,$A12,FALSE)</f>
        <v>0</v>
      </c>
      <c r="AS12" s="127">
        <f>SUM(AT12:AU12)+AS$24</f>
        <v>0</v>
      </c>
      <c r="AT12" s="133">
        <v>0</v>
      </c>
      <c r="AU12" s="121">
        <f>HLOOKUP(AS$2,Blocks,$A12,FALSE)</f>
        <v>0</v>
      </c>
      <c r="AV12" s="127">
        <f>SUM(AW12:AX12)+AV$24</f>
        <v>0</v>
      </c>
      <c r="AW12" s="133">
        <v>0</v>
      </c>
      <c r="AX12" s="121">
        <f>HLOOKUP(AV$2,Blocks,$A12,FALSE)</f>
        <v>0</v>
      </c>
      <c r="AY12" s="127">
        <f>SUM(AZ12:BA12)+AY$24</f>
        <v>0</v>
      </c>
      <c r="AZ12" s="133">
        <v>0</v>
      </c>
      <c r="BA12" s="121">
        <f>HLOOKUP(AY$2,Blocks,$A12,FALSE)</f>
        <v>0</v>
      </c>
      <c r="BB12" s="127">
        <f>SUM(BC12:BD12)+BB$24</f>
        <v>0</v>
      </c>
      <c r="BC12" s="133">
        <v>0</v>
      </c>
      <c r="BD12" s="121">
        <f>HLOOKUP(BB$2,Blocks,$A12,FALSE)</f>
        <v>0</v>
      </c>
      <c r="BE12" s="127">
        <f>SUM(BF12:BG12)+BE$24</f>
        <v>0</v>
      </c>
      <c r="BF12" s="133">
        <v>0</v>
      </c>
      <c r="BG12" s="121">
        <f>HLOOKUP(BE$2,Blocks,$A12,FALSE)</f>
        <v>0</v>
      </c>
      <c r="BH12" s="127">
        <f>SUM(BI12:BJ12)+BH$24</f>
        <v>0</v>
      </c>
      <c r="BI12" s="133">
        <v>0</v>
      </c>
      <c r="BJ12" s="121">
        <f>HLOOKUP(BH$2,Blocks,$A12,FALSE)</f>
        <v>0</v>
      </c>
      <c r="BK12" s="127">
        <f>SUM(BL12:BM12)+BK$24</f>
        <v>0</v>
      </c>
      <c r="BL12" s="133">
        <v>0</v>
      </c>
      <c r="BM12" s="121">
        <f>HLOOKUP(BK$2,Blocks,$A12,FALSE)</f>
        <v>0</v>
      </c>
      <c r="BN12" s="127">
        <f>SUM(BO12:BP12)+BN$24</f>
        <v>0</v>
      </c>
      <c r="BO12" s="133">
        <v>0</v>
      </c>
      <c r="BP12" s="121">
        <f>HLOOKUP(BN$2,Blocks,$A12,FALSE)</f>
        <v>0</v>
      </c>
      <c r="BQ12" s="127">
        <f>SUM(BR12:BS12)+BQ$24</f>
        <v>0</v>
      </c>
      <c r="BR12" s="133">
        <v>0</v>
      </c>
      <c r="BS12" s="121">
        <f>HLOOKUP(BQ$2,Blocks,$A12,FALSE)</f>
        <v>0</v>
      </c>
      <c r="BT12" s="127">
        <f>SUM(BU12:BV12)+BT$24</f>
        <v>0</v>
      </c>
      <c r="BU12" s="133">
        <v>0</v>
      </c>
      <c r="BV12" s="121">
        <f>HLOOKUP(BT$2,Blocks,$A12,FALSE)</f>
        <v>0</v>
      </c>
      <c r="BW12" s="127">
        <f>SUM(BX12:BY12)+BW$24</f>
        <v>0</v>
      </c>
      <c r="BX12" s="133">
        <v>0</v>
      </c>
      <c r="BY12" s="121">
        <f>HLOOKUP(BW$2,Blocks,$A12,FALSE)</f>
        <v>0</v>
      </c>
      <c r="BZ12" s="127">
        <f>SUM(CA12:CB12)+BZ$24</f>
        <v>0</v>
      </c>
      <c r="CA12" s="133">
        <v>0</v>
      </c>
      <c r="CB12" s="121">
        <f>HLOOKUP(BZ$2,Blocks,$A12,FALSE)</f>
        <v>0</v>
      </c>
      <c r="CC12" s="127">
        <f>SUM(CD12:CE12)+CC$24</f>
        <v>0</v>
      </c>
      <c r="CD12" s="133">
        <v>0</v>
      </c>
      <c r="CE12" s="121">
        <f>HLOOKUP(CC$2,Blocks,$A12,FALSE)</f>
        <v>0</v>
      </c>
      <c r="CF12" s="127">
        <f>SUM(CG12:CH12)+CF$24</f>
        <v>0</v>
      </c>
      <c r="CG12" s="133">
        <v>0</v>
      </c>
      <c r="CH12" s="121">
        <f>HLOOKUP(CF$2,Blocks,$A12,FALSE)</f>
        <v>0</v>
      </c>
      <c r="CI12" s="127">
        <f>SUM(CJ12:CK12)+CI$24</f>
        <v>0</v>
      </c>
      <c r="CJ12" s="133">
        <v>0</v>
      </c>
      <c r="CK12" s="121">
        <f>HLOOKUP(CI$2,Blocks,$A12,FALSE)</f>
        <v>0</v>
      </c>
      <c r="CL12" s="127">
        <f>SUM(CM12:CN12)+CL$24</f>
        <v>0</v>
      </c>
      <c r="CM12" s="133">
        <v>0</v>
      </c>
      <c r="CN12" s="121">
        <f>HLOOKUP(CL$2,Blocks,$A12,FALSE)</f>
        <v>0</v>
      </c>
    </row>
    <row r="13" spans="1:92" s="57" customFormat="1" x14ac:dyDescent="0.2">
      <c r="A13" s="91">
        <f t="shared" si="30"/>
        <v>12</v>
      </c>
      <c r="B13" s="140" t="s">
        <v>48</v>
      </c>
      <c r="C13" s="128">
        <f>SUM(D13:E13)+C$24</f>
        <v>21</v>
      </c>
      <c r="D13" s="141">
        <v>0</v>
      </c>
      <c r="E13" s="122">
        <f>HLOOKUP(C$2,Blocks,$A13,FALSE)</f>
        <v>21</v>
      </c>
      <c r="F13" s="128" t="e">
        <f>SUM(G13:H13)+F$24</f>
        <v>#VALUE!</v>
      </c>
      <c r="G13" s="141">
        <v>0</v>
      </c>
      <c r="H13" s="122">
        <f>HLOOKUP(F$2,Blocks,$A13,FALSE)</f>
        <v>26</v>
      </c>
      <c r="I13" s="128">
        <f>SUM(J13:K13)+I$24</f>
        <v>17</v>
      </c>
      <c r="J13" s="141">
        <v>0</v>
      </c>
      <c r="K13" s="122">
        <f>HLOOKUP(I$2,Blocks,$A13,FALSE)</f>
        <v>18</v>
      </c>
      <c r="L13" s="128" t="e">
        <f>SUM(M13:N13)+L$24</f>
        <v>#VALUE!</v>
      </c>
      <c r="M13" s="141">
        <v>0</v>
      </c>
      <c r="N13" s="122">
        <f>HLOOKUP(L$2,Blocks,$A13,FALSE)</f>
        <v>11</v>
      </c>
      <c r="O13" s="128" t="e">
        <f>SUM(P13:Q13)+O$24</f>
        <v>#VALUE!</v>
      </c>
      <c r="P13" s="141">
        <v>0</v>
      </c>
      <c r="Q13" s="122">
        <f>HLOOKUP(O$2,Blocks,$A13,FALSE)</f>
        <v>11</v>
      </c>
      <c r="R13" s="128" t="e">
        <f>SUM(S13:T13)+R$24</f>
        <v>#VALUE!</v>
      </c>
      <c r="S13" s="141">
        <v>0</v>
      </c>
      <c r="T13" s="122">
        <f>HLOOKUP(R$2,Blocks,$A13,FALSE)</f>
        <v>11</v>
      </c>
      <c r="U13" s="128" t="e">
        <f>SUM(V13:W13)+U$24</f>
        <v>#VALUE!</v>
      </c>
      <c r="V13" s="141">
        <v>0</v>
      </c>
      <c r="W13" s="122">
        <f>HLOOKUP(U$2,Blocks,$A13,FALSE)</f>
        <v>11</v>
      </c>
      <c r="X13" s="128" t="e">
        <f>SUM(Y13:Z13)+X$24</f>
        <v>#VALUE!</v>
      </c>
      <c r="Y13" s="141">
        <v>0</v>
      </c>
      <c r="Z13" s="122">
        <f>HLOOKUP(X$2,Blocks,$A13,FALSE)</f>
        <v>11</v>
      </c>
      <c r="AA13" s="128" t="e">
        <f>SUM(AB13:AC13)+AA$24</f>
        <v>#VALUE!</v>
      </c>
      <c r="AB13" s="141">
        <v>0</v>
      </c>
      <c r="AC13" s="122">
        <f>HLOOKUP(AA$2,Blocks,$A13,FALSE)</f>
        <v>11</v>
      </c>
      <c r="AD13" s="128">
        <f>SUM(AE13:AF13)+AD$24</f>
        <v>18</v>
      </c>
      <c r="AE13" s="141">
        <v>0</v>
      </c>
      <c r="AF13" s="122">
        <f>HLOOKUP(AD$2,Blocks,$A13,FALSE)</f>
        <v>18</v>
      </c>
      <c r="AG13" s="128">
        <f>SUM(AH13:AI13)+AG$24</f>
        <v>27</v>
      </c>
      <c r="AH13" s="141">
        <v>0</v>
      </c>
      <c r="AI13" s="122">
        <f>HLOOKUP(AG$2,Blocks,$A13,FALSE)</f>
        <v>27</v>
      </c>
      <c r="AJ13" s="128">
        <f>SUM(AK13:AL13)+AJ$24</f>
        <v>0</v>
      </c>
      <c r="AK13" s="141">
        <v>0</v>
      </c>
      <c r="AL13" s="122">
        <f>HLOOKUP(AJ$2,Blocks,$A13,FALSE)</f>
        <v>0</v>
      </c>
      <c r="AM13" s="128">
        <f>SUM(AN13:AO13)+AM$24</f>
        <v>0</v>
      </c>
      <c r="AN13" s="141">
        <v>0</v>
      </c>
      <c r="AO13" s="122">
        <f>HLOOKUP(AM$2,Blocks,$A13,FALSE)</f>
        <v>0</v>
      </c>
      <c r="AP13" s="128">
        <f>SUM(AQ13:AR13)+AP$24</f>
        <v>0</v>
      </c>
      <c r="AQ13" s="141">
        <v>0</v>
      </c>
      <c r="AR13" s="122">
        <f>HLOOKUP(AP$2,Blocks,$A13,FALSE)</f>
        <v>0</v>
      </c>
      <c r="AS13" s="128">
        <f>SUM(AT13:AU13)+AS$24</f>
        <v>0</v>
      </c>
      <c r="AT13" s="141">
        <v>0</v>
      </c>
      <c r="AU13" s="122">
        <f>HLOOKUP(AS$2,Blocks,$A13,FALSE)</f>
        <v>0</v>
      </c>
      <c r="AV13" s="128">
        <f>SUM(AW13:AX13)+AV$24</f>
        <v>0</v>
      </c>
      <c r="AW13" s="141">
        <v>0</v>
      </c>
      <c r="AX13" s="122">
        <f>HLOOKUP(AV$2,Blocks,$A13,FALSE)</f>
        <v>0</v>
      </c>
      <c r="AY13" s="128">
        <f>SUM(AZ13:BA13)+AY$24</f>
        <v>0</v>
      </c>
      <c r="AZ13" s="141">
        <v>0</v>
      </c>
      <c r="BA13" s="122">
        <f>HLOOKUP(AY$2,Blocks,$A13,FALSE)</f>
        <v>0</v>
      </c>
      <c r="BB13" s="128">
        <f>SUM(BC13:BD13)+BB$24</f>
        <v>0</v>
      </c>
      <c r="BC13" s="141">
        <v>0</v>
      </c>
      <c r="BD13" s="122">
        <f>HLOOKUP(BB$2,Blocks,$A13,FALSE)</f>
        <v>0</v>
      </c>
      <c r="BE13" s="128">
        <f>SUM(BF13:BG13)+BE$24</f>
        <v>0</v>
      </c>
      <c r="BF13" s="141">
        <v>0</v>
      </c>
      <c r="BG13" s="122">
        <f>HLOOKUP(BE$2,Blocks,$A13,FALSE)</f>
        <v>0</v>
      </c>
      <c r="BH13" s="128">
        <f>SUM(BI13:BJ13)+BH$24</f>
        <v>0</v>
      </c>
      <c r="BI13" s="141">
        <v>0</v>
      </c>
      <c r="BJ13" s="122">
        <f>HLOOKUP(BH$2,Blocks,$A13,FALSE)</f>
        <v>0</v>
      </c>
      <c r="BK13" s="128">
        <f>SUM(BL13:BM13)+BK$24</f>
        <v>0</v>
      </c>
      <c r="BL13" s="141">
        <v>0</v>
      </c>
      <c r="BM13" s="122">
        <f>HLOOKUP(BK$2,Blocks,$A13,FALSE)</f>
        <v>0</v>
      </c>
      <c r="BN13" s="128">
        <f>SUM(BO13:BP13)+BN$24</f>
        <v>0</v>
      </c>
      <c r="BO13" s="141">
        <v>0</v>
      </c>
      <c r="BP13" s="122">
        <f>HLOOKUP(BN$2,Blocks,$A13,FALSE)</f>
        <v>0</v>
      </c>
      <c r="BQ13" s="128">
        <f>SUM(BR13:BS13)+BQ$24</f>
        <v>0</v>
      </c>
      <c r="BR13" s="141">
        <v>0</v>
      </c>
      <c r="BS13" s="122">
        <f>HLOOKUP(BQ$2,Blocks,$A13,FALSE)</f>
        <v>0</v>
      </c>
      <c r="BT13" s="128">
        <f>SUM(BU13:BV13)+BT$24</f>
        <v>0</v>
      </c>
      <c r="BU13" s="141">
        <v>0</v>
      </c>
      <c r="BV13" s="122">
        <f>HLOOKUP(BT$2,Blocks,$A13,FALSE)</f>
        <v>0</v>
      </c>
      <c r="BW13" s="128">
        <f>SUM(BX13:BY13)+BW$24</f>
        <v>0</v>
      </c>
      <c r="BX13" s="141">
        <v>0</v>
      </c>
      <c r="BY13" s="122">
        <f>HLOOKUP(BW$2,Blocks,$A13,FALSE)</f>
        <v>0</v>
      </c>
      <c r="BZ13" s="128">
        <f>SUM(CA13:CB13)+BZ$24</f>
        <v>0</v>
      </c>
      <c r="CA13" s="141">
        <v>0</v>
      </c>
      <c r="CB13" s="122">
        <f>HLOOKUP(BZ$2,Blocks,$A13,FALSE)</f>
        <v>0</v>
      </c>
      <c r="CC13" s="128">
        <f>SUM(CD13:CE13)+CC$24</f>
        <v>0</v>
      </c>
      <c r="CD13" s="141">
        <v>0</v>
      </c>
      <c r="CE13" s="122">
        <f>HLOOKUP(CC$2,Blocks,$A13,FALSE)</f>
        <v>0</v>
      </c>
      <c r="CF13" s="128">
        <f>SUM(CG13:CH13)+CF$24</f>
        <v>0</v>
      </c>
      <c r="CG13" s="141">
        <v>0</v>
      </c>
      <c r="CH13" s="122">
        <f>HLOOKUP(CF$2,Blocks,$A13,FALSE)</f>
        <v>0</v>
      </c>
      <c r="CI13" s="128">
        <f>SUM(CJ13:CK13)+CI$24</f>
        <v>0</v>
      </c>
      <c r="CJ13" s="141">
        <v>0</v>
      </c>
      <c r="CK13" s="122">
        <f>HLOOKUP(CI$2,Blocks,$A13,FALSE)</f>
        <v>0</v>
      </c>
      <c r="CL13" s="128">
        <f>SUM(CM13:CN13)+CL$24</f>
        <v>0</v>
      </c>
      <c r="CM13" s="141">
        <v>0</v>
      </c>
      <c r="CN13" s="122">
        <f>HLOOKUP(CL$2,Blocks,$A13,FALSE)</f>
        <v>0</v>
      </c>
    </row>
    <row r="14" spans="1:92" x14ac:dyDescent="0.2">
      <c r="A14" s="6">
        <f t="shared" si="30"/>
        <v>13</v>
      </c>
      <c r="B14" s="105" t="s">
        <v>0</v>
      </c>
      <c r="C14" s="128">
        <f>SUM(D14:E14)+C$24</f>
        <v>22</v>
      </c>
      <c r="D14" s="133">
        <v>0</v>
      </c>
      <c r="E14" s="122">
        <f>HLOOKUP(C$2,Blocks,$A14,FALSE)</f>
        <v>22</v>
      </c>
      <c r="F14" s="128" t="e">
        <f>SUM(G14:H14)+F$24</f>
        <v>#VALUE!</v>
      </c>
      <c r="G14" s="133">
        <v>0</v>
      </c>
      <c r="H14" s="122">
        <f>HLOOKUP(F$2,Blocks,$A14,FALSE)</f>
        <v>27</v>
      </c>
      <c r="I14" s="128">
        <f>SUM(J14:K14)+I$24</f>
        <v>17</v>
      </c>
      <c r="J14" s="133">
        <v>0</v>
      </c>
      <c r="K14" s="122">
        <f>HLOOKUP(I$2,Blocks,$A14,FALSE)</f>
        <v>18</v>
      </c>
      <c r="L14" s="128" t="e">
        <f>SUM(M14:N14)+L$24</f>
        <v>#VALUE!</v>
      </c>
      <c r="M14" s="133">
        <v>0</v>
      </c>
      <c r="N14" s="122">
        <f>HLOOKUP(L$2,Blocks,$A14,FALSE)</f>
        <v>15</v>
      </c>
      <c r="O14" s="128" t="e">
        <f>SUM(P14:Q14)+O$24</f>
        <v>#VALUE!</v>
      </c>
      <c r="P14" s="133">
        <v>0</v>
      </c>
      <c r="Q14" s="122">
        <f>HLOOKUP(O$2,Blocks,$A14,FALSE)</f>
        <v>15</v>
      </c>
      <c r="R14" s="128" t="e">
        <f>SUM(S14:T14)+R$24</f>
        <v>#VALUE!</v>
      </c>
      <c r="S14" s="133">
        <v>0</v>
      </c>
      <c r="T14" s="122">
        <f>HLOOKUP(R$2,Blocks,$A14,FALSE)</f>
        <v>15</v>
      </c>
      <c r="U14" s="128" t="e">
        <f>SUM(V14:W14)+U$24</f>
        <v>#VALUE!</v>
      </c>
      <c r="V14" s="133">
        <v>0</v>
      </c>
      <c r="W14" s="122">
        <f>HLOOKUP(U$2,Blocks,$A14,FALSE)</f>
        <v>15</v>
      </c>
      <c r="X14" s="128" t="e">
        <f>SUM(Y14:Z14)+X$24</f>
        <v>#VALUE!</v>
      </c>
      <c r="Y14" s="133">
        <v>0</v>
      </c>
      <c r="Z14" s="122">
        <f>HLOOKUP(X$2,Blocks,$A14,FALSE)</f>
        <v>15</v>
      </c>
      <c r="AA14" s="128" t="e">
        <f>SUM(AB14:AC14)+AA$24</f>
        <v>#VALUE!</v>
      </c>
      <c r="AB14" s="133">
        <v>0</v>
      </c>
      <c r="AC14" s="122">
        <f>HLOOKUP(AA$2,Blocks,$A14,FALSE)</f>
        <v>15</v>
      </c>
      <c r="AD14" s="128">
        <f>SUM(AE14:AF14)+AD$24</f>
        <v>18</v>
      </c>
      <c r="AE14" s="133">
        <v>0</v>
      </c>
      <c r="AF14" s="122">
        <f>HLOOKUP(AD$2,Blocks,$A14,FALSE)</f>
        <v>18</v>
      </c>
      <c r="AG14" s="128">
        <f>SUM(AH14:AI14)+AG$24</f>
        <v>25</v>
      </c>
      <c r="AH14" s="133">
        <v>0</v>
      </c>
      <c r="AI14" s="122">
        <f>HLOOKUP(AG$2,Blocks,$A14,FALSE)</f>
        <v>25</v>
      </c>
      <c r="AJ14" s="128">
        <f>SUM(AK14:AL14)+AJ$24</f>
        <v>0</v>
      </c>
      <c r="AK14" s="133">
        <v>0</v>
      </c>
      <c r="AL14" s="122">
        <f>HLOOKUP(AJ$2,Blocks,$A14,FALSE)</f>
        <v>0</v>
      </c>
      <c r="AM14" s="128">
        <f>SUM(AN14:AO14)+AM$24</f>
        <v>0</v>
      </c>
      <c r="AN14" s="133">
        <v>0</v>
      </c>
      <c r="AO14" s="122">
        <f>HLOOKUP(AM$2,Blocks,$A14,FALSE)</f>
        <v>0</v>
      </c>
      <c r="AP14" s="128">
        <f>SUM(AQ14:AR14)+AP$24</f>
        <v>0</v>
      </c>
      <c r="AQ14" s="133">
        <v>0</v>
      </c>
      <c r="AR14" s="122">
        <f>HLOOKUP(AP$2,Blocks,$A14,FALSE)</f>
        <v>0</v>
      </c>
      <c r="AS14" s="128">
        <f>SUM(AT14:AU14)+AS$24</f>
        <v>0</v>
      </c>
      <c r="AT14" s="133">
        <v>0</v>
      </c>
      <c r="AU14" s="122">
        <f>HLOOKUP(AS$2,Blocks,$A14,FALSE)</f>
        <v>0</v>
      </c>
      <c r="AV14" s="128">
        <f>SUM(AW14:AX14)+AV$24</f>
        <v>0</v>
      </c>
      <c r="AW14" s="133">
        <v>0</v>
      </c>
      <c r="AX14" s="122">
        <f>HLOOKUP(AV$2,Blocks,$A14,FALSE)</f>
        <v>0</v>
      </c>
      <c r="AY14" s="128">
        <f>SUM(AZ14:BA14)+AY$24</f>
        <v>0</v>
      </c>
      <c r="AZ14" s="133">
        <v>0</v>
      </c>
      <c r="BA14" s="122">
        <f>HLOOKUP(AY$2,Blocks,$A14,FALSE)</f>
        <v>0</v>
      </c>
      <c r="BB14" s="128">
        <f>SUM(BC14:BD14)+BB$24</f>
        <v>0</v>
      </c>
      <c r="BC14" s="133">
        <v>0</v>
      </c>
      <c r="BD14" s="122">
        <f>HLOOKUP(BB$2,Blocks,$A14,FALSE)</f>
        <v>0</v>
      </c>
      <c r="BE14" s="128">
        <f>SUM(BF14:BG14)+BE$24</f>
        <v>0</v>
      </c>
      <c r="BF14" s="133">
        <v>0</v>
      </c>
      <c r="BG14" s="122">
        <f>HLOOKUP(BE$2,Blocks,$A14,FALSE)</f>
        <v>0</v>
      </c>
      <c r="BH14" s="128">
        <f>SUM(BI14:BJ14)+BH$24</f>
        <v>0</v>
      </c>
      <c r="BI14" s="133">
        <v>0</v>
      </c>
      <c r="BJ14" s="122">
        <f>HLOOKUP(BH$2,Blocks,$A14,FALSE)</f>
        <v>0</v>
      </c>
      <c r="BK14" s="128">
        <f>SUM(BL14:BM14)+BK$24</f>
        <v>0</v>
      </c>
      <c r="BL14" s="133">
        <v>0</v>
      </c>
      <c r="BM14" s="122">
        <f>HLOOKUP(BK$2,Blocks,$A14,FALSE)</f>
        <v>0</v>
      </c>
      <c r="BN14" s="128">
        <f>SUM(BO14:BP14)+BN$24</f>
        <v>0</v>
      </c>
      <c r="BO14" s="133">
        <v>0</v>
      </c>
      <c r="BP14" s="122">
        <f>HLOOKUP(BN$2,Blocks,$A14,FALSE)</f>
        <v>0</v>
      </c>
      <c r="BQ14" s="128">
        <f>SUM(BR14:BS14)+BQ$24</f>
        <v>0</v>
      </c>
      <c r="BR14" s="133">
        <v>0</v>
      </c>
      <c r="BS14" s="122">
        <f>HLOOKUP(BQ$2,Blocks,$A14,FALSE)</f>
        <v>0</v>
      </c>
      <c r="BT14" s="128">
        <f>SUM(BU14:BV14)+BT$24</f>
        <v>0</v>
      </c>
      <c r="BU14" s="133">
        <v>0</v>
      </c>
      <c r="BV14" s="122">
        <f>HLOOKUP(BT$2,Blocks,$A14,FALSE)</f>
        <v>0</v>
      </c>
      <c r="BW14" s="128">
        <f>SUM(BX14:BY14)+BW$24</f>
        <v>0</v>
      </c>
      <c r="BX14" s="133">
        <v>0</v>
      </c>
      <c r="BY14" s="122">
        <f>HLOOKUP(BW$2,Blocks,$A14,FALSE)</f>
        <v>0</v>
      </c>
      <c r="BZ14" s="128">
        <f>SUM(CA14:CB14)+BZ$24</f>
        <v>0</v>
      </c>
      <c r="CA14" s="133">
        <v>0</v>
      </c>
      <c r="CB14" s="122">
        <f>HLOOKUP(BZ$2,Blocks,$A14,FALSE)</f>
        <v>0</v>
      </c>
      <c r="CC14" s="128">
        <f>SUM(CD14:CE14)+CC$24</f>
        <v>0</v>
      </c>
      <c r="CD14" s="133">
        <v>0</v>
      </c>
      <c r="CE14" s="122">
        <f>HLOOKUP(CC$2,Blocks,$A14,FALSE)</f>
        <v>0</v>
      </c>
      <c r="CF14" s="128">
        <f>SUM(CG14:CH14)+CF$24</f>
        <v>0</v>
      </c>
      <c r="CG14" s="133">
        <v>0</v>
      </c>
      <c r="CH14" s="122">
        <f>HLOOKUP(CF$2,Blocks,$A14,FALSE)</f>
        <v>0</v>
      </c>
      <c r="CI14" s="128">
        <f>SUM(CJ14:CK14)+CI$24</f>
        <v>0</v>
      </c>
      <c r="CJ14" s="133">
        <v>0</v>
      </c>
      <c r="CK14" s="122">
        <f>HLOOKUP(CI$2,Blocks,$A14,FALSE)</f>
        <v>0</v>
      </c>
      <c r="CL14" s="128">
        <f>SUM(CM14:CN14)+CL$24</f>
        <v>0</v>
      </c>
      <c r="CM14" s="133">
        <v>0</v>
      </c>
      <c r="CN14" s="122">
        <f>HLOOKUP(CL$2,Blocks,$A14,FALSE)</f>
        <v>0</v>
      </c>
    </row>
    <row r="15" spans="1:92" x14ac:dyDescent="0.2">
      <c r="A15" s="6">
        <f t="shared" si="30"/>
        <v>14</v>
      </c>
      <c r="B15" s="106" t="s">
        <v>49</v>
      </c>
      <c r="C15" s="129">
        <f>SUM(D15:E15)+C$24</f>
        <v>22</v>
      </c>
      <c r="D15" s="134">
        <v>0</v>
      </c>
      <c r="E15" s="123">
        <f>HLOOKUP(C$2,Blocks,$A15,FALSE)</f>
        <v>22</v>
      </c>
      <c r="F15" s="129" t="e">
        <f>SUM(G15:H15)+F$24</f>
        <v>#VALUE!</v>
      </c>
      <c r="G15" s="134">
        <v>0</v>
      </c>
      <c r="H15" s="123">
        <f>HLOOKUP(F$2,Blocks,$A15,FALSE)</f>
        <v>25</v>
      </c>
      <c r="I15" s="129">
        <f>SUM(J15:K15)+I$24</f>
        <v>20</v>
      </c>
      <c r="J15" s="134">
        <v>0</v>
      </c>
      <c r="K15" s="123">
        <f>HLOOKUP(I$2,Blocks,$A15,FALSE)</f>
        <v>21</v>
      </c>
      <c r="L15" s="129" t="e">
        <f>SUM(M15:N15)+L$24</f>
        <v>#VALUE!</v>
      </c>
      <c r="M15" s="134">
        <v>0</v>
      </c>
      <c r="N15" s="123">
        <f>HLOOKUP(L$2,Blocks,$A15,FALSE)</f>
        <v>11</v>
      </c>
      <c r="O15" s="129" t="e">
        <f>SUM(P15:Q15)+O$24</f>
        <v>#VALUE!</v>
      </c>
      <c r="P15" s="134">
        <v>0</v>
      </c>
      <c r="Q15" s="123">
        <f>HLOOKUP(O$2,Blocks,$A15,FALSE)</f>
        <v>11</v>
      </c>
      <c r="R15" s="129" t="e">
        <f>SUM(S15:T15)+R$24</f>
        <v>#VALUE!</v>
      </c>
      <c r="S15" s="134">
        <v>0</v>
      </c>
      <c r="T15" s="123">
        <f>HLOOKUP(R$2,Blocks,$A15,FALSE)</f>
        <v>11</v>
      </c>
      <c r="U15" s="129" t="e">
        <f>SUM(V15:W15)+U$24</f>
        <v>#VALUE!</v>
      </c>
      <c r="V15" s="134">
        <v>0</v>
      </c>
      <c r="W15" s="123">
        <f>HLOOKUP(U$2,Blocks,$A15,FALSE)</f>
        <v>11</v>
      </c>
      <c r="X15" s="129" t="e">
        <f>SUM(Y15:Z15)+X$24</f>
        <v>#VALUE!</v>
      </c>
      <c r="Y15" s="134">
        <v>0</v>
      </c>
      <c r="Z15" s="123">
        <f>HLOOKUP(X$2,Blocks,$A15,FALSE)</f>
        <v>11</v>
      </c>
      <c r="AA15" s="129" t="e">
        <f>SUM(AB15:AC15)+AA$24</f>
        <v>#VALUE!</v>
      </c>
      <c r="AB15" s="134">
        <v>0</v>
      </c>
      <c r="AC15" s="123">
        <f>HLOOKUP(AA$2,Blocks,$A15,FALSE)</f>
        <v>11</v>
      </c>
      <c r="AD15" s="129">
        <f>SUM(AE15:AF15)+AD$24</f>
        <v>18</v>
      </c>
      <c r="AE15" s="134">
        <v>0</v>
      </c>
      <c r="AF15" s="123">
        <f>HLOOKUP(AD$2,Blocks,$A15,FALSE)</f>
        <v>18</v>
      </c>
      <c r="AG15" s="129">
        <f>SUM(AH15:AI15)+AG$24</f>
        <v>22</v>
      </c>
      <c r="AH15" s="134">
        <v>0</v>
      </c>
      <c r="AI15" s="123">
        <f>HLOOKUP(AG$2,Blocks,$A15,FALSE)</f>
        <v>22</v>
      </c>
      <c r="AJ15" s="129">
        <f>SUM(AK15:AL15)+AJ$24</f>
        <v>0</v>
      </c>
      <c r="AK15" s="134">
        <v>0</v>
      </c>
      <c r="AL15" s="123">
        <f>HLOOKUP(AJ$2,Blocks,$A15,FALSE)</f>
        <v>0</v>
      </c>
      <c r="AM15" s="129">
        <f>SUM(AN15:AO15)+AM$24</f>
        <v>0</v>
      </c>
      <c r="AN15" s="134">
        <v>0</v>
      </c>
      <c r="AO15" s="123">
        <f>HLOOKUP(AM$2,Blocks,$A15,FALSE)</f>
        <v>0</v>
      </c>
      <c r="AP15" s="129">
        <f>SUM(AQ15:AR15)+AP$24</f>
        <v>0</v>
      </c>
      <c r="AQ15" s="134">
        <v>0</v>
      </c>
      <c r="AR15" s="123">
        <f>HLOOKUP(AP$2,Blocks,$A15,FALSE)</f>
        <v>0</v>
      </c>
      <c r="AS15" s="129">
        <f>SUM(AT15:AU15)+AS$24</f>
        <v>0</v>
      </c>
      <c r="AT15" s="134">
        <v>0</v>
      </c>
      <c r="AU15" s="123">
        <f>HLOOKUP(AS$2,Blocks,$A15,FALSE)</f>
        <v>0</v>
      </c>
      <c r="AV15" s="129">
        <f>SUM(AW15:AX15)+AV$24</f>
        <v>0</v>
      </c>
      <c r="AW15" s="134">
        <v>0</v>
      </c>
      <c r="AX15" s="123">
        <f>HLOOKUP(AV$2,Blocks,$A15,FALSE)</f>
        <v>0</v>
      </c>
      <c r="AY15" s="129">
        <f>SUM(AZ15:BA15)+AY$24</f>
        <v>0</v>
      </c>
      <c r="AZ15" s="134">
        <v>0</v>
      </c>
      <c r="BA15" s="123">
        <f>HLOOKUP(AY$2,Blocks,$A15,FALSE)</f>
        <v>0</v>
      </c>
      <c r="BB15" s="129">
        <f>SUM(BC15:BD15)+BB$24</f>
        <v>0</v>
      </c>
      <c r="BC15" s="134">
        <v>0</v>
      </c>
      <c r="BD15" s="123">
        <f>HLOOKUP(BB$2,Blocks,$A15,FALSE)</f>
        <v>0</v>
      </c>
      <c r="BE15" s="129">
        <f>SUM(BF15:BG15)+BE$24</f>
        <v>0</v>
      </c>
      <c r="BF15" s="134">
        <v>0</v>
      </c>
      <c r="BG15" s="123">
        <f>HLOOKUP(BE$2,Blocks,$A15,FALSE)</f>
        <v>0</v>
      </c>
      <c r="BH15" s="129">
        <f>SUM(BI15:BJ15)+BH$24</f>
        <v>0</v>
      </c>
      <c r="BI15" s="134">
        <v>0</v>
      </c>
      <c r="BJ15" s="123">
        <f>HLOOKUP(BH$2,Blocks,$A15,FALSE)</f>
        <v>0</v>
      </c>
      <c r="BK15" s="129">
        <f>SUM(BL15:BM15)+BK$24</f>
        <v>0</v>
      </c>
      <c r="BL15" s="134">
        <v>0</v>
      </c>
      <c r="BM15" s="123">
        <f>HLOOKUP(BK$2,Blocks,$A15,FALSE)</f>
        <v>0</v>
      </c>
      <c r="BN15" s="129">
        <f>SUM(BO15:BP15)+BN$24</f>
        <v>0</v>
      </c>
      <c r="BO15" s="134">
        <v>0</v>
      </c>
      <c r="BP15" s="123">
        <f>HLOOKUP(BN$2,Blocks,$A15,FALSE)</f>
        <v>0</v>
      </c>
      <c r="BQ15" s="129">
        <f>SUM(BR15:BS15)+BQ$24</f>
        <v>0</v>
      </c>
      <c r="BR15" s="134">
        <v>0</v>
      </c>
      <c r="BS15" s="123">
        <f>HLOOKUP(BQ$2,Blocks,$A15,FALSE)</f>
        <v>0</v>
      </c>
      <c r="BT15" s="129">
        <f>SUM(BU15:BV15)+BT$24</f>
        <v>0</v>
      </c>
      <c r="BU15" s="134">
        <v>0</v>
      </c>
      <c r="BV15" s="123">
        <f>HLOOKUP(BT$2,Blocks,$A15,FALSE)</f>
        <v>0</v>
      </c>
      <c r="BW15" s="129">
        <f>SUM(BX15:BY15)+BW$24</f>
        <v>0</v>
      </c>
      <c r="BX15" s="134">
        <v>0</v>
      </c>
      <c r="BY15" s="123">
        <f>HLOOKUP(BW$2,Blocks,$A15,FALSE)</f>
        <v>0</v>
      </c>
      <c r="BZ15" s="129">
        <f>SUM(CA15:CB15)+BZ$24</f>
        <v>0</v>
      </c>
      <c r="CA15" s="134">
        <v>0</v>
      </c>
      <c r="CB15" s="123">
        <f>HLOOKUP(BZ$2,Blocks,$A15,FALSE)</f>
        <v>0</v>
      </c>
      <c r="CC15" s="129">
        <f>SUM(CD15:CE15)+CC$24</f>
        <v>0</v>
      </c>
      <c r="CD15" s="134">
        <v>0</v>
      </c>
      <c r="CE15" s="123">
        <f>HLOOKUP(CC$2,Blocks,$A15,FALSE)</f>
        <v>0</v>
      </c>
      <c r="CF15" s="129">
        <f>SUM(CG15:CH15)+CF$24</f>
        <v>0</v>
      </c>
      <c r="CG15" s="134">
        <v>0</v>
      </c>
      <c r="CH15" s="123">
        <f>HLOOKUP(CF$2,Blocks,$A15,FALSE)</f>
        <v>0</v>
      </c>
      <c r="CI15" s="129">
        <f>SUM(CJ15:CK15)+CI$24</f>
        <v>0</v>
      </c>
      <c r="CJ15" s="134">
        <v>0</v>
      </c>
      <c r="CK15" s="123">
        <f>HLOOKUP(CI$2,Blocks,$A15,FALSE)</f>
        <v>0</v>
      </c>
      <c r="CL15" s="129">
        <f>SUM(CM15:CN15)+CL$24</f>
        <v>0</v>
      </c>
      <c r="CM15" s="134">
        <v>0</v>
      </c>
      <c r="CN15" s="123">
        <f>HLOOKUP(CL$2,Blocks,$A15,FALSE)</f>
        <v>0</v>
      </c>
    </row>
    <row r="16" spans="1:92" s="100" customFormat="1" ht="15" customHeight="1" x14ac:dyDescent="0.2">
      <c r="A16" s="97">
        <f>A15+1</f>
        <v>15</v>
      </c>
      <c r="B16" s="102" t="s">
        <v>72</v>
      </c>
      <c r="C16" s="260" t="str">
        <f>HLOOKUP(C$2,Blocks,$A16,FALSE)</f>
        <v>none</v>
      </c>
      <c r="D16" s="261"/>
      <c r="E16" s="262"/>
      <c r="F16" s="260" t="str">
        <f>HLOOKUP(F$2,Blocks,$A16,FALSE)</f>
        <v>none</v>
      </c>
      <c r="G16" s="261"/>
      <c r="H16" s="262"/>
      <c r="I16" s="260" t="str">
        <f>HLOOKUP(I$2,Blocks,$A16,FALSE)</f>
        <v>none</v>
      </c>
      <c r="J16" s="261"/>
      <c r="K16" s="262"/>
      <c r="L16" s="260" t="str">
        <f>HLOOKUP(L$2,Blocks,$A16,FALSE)</f>
        <v>none</v>
      </c>
      <c r="M16" s="261"/>
      <c r="N16" s="262"/>
      <c r="O16" s="260" t="str">
        <f>HLOOKUP(O$2,Blocks,$A16,FALSE)</f>
        <v>none</v>
      </c>
      <c r="P16" s="261"/>
      <c r="Q16" s="262"/>
      <c r="R16" s="260" t="str">
        <f>HLOOKUP(R$2,Blocks,$A16,FALSE)</f>
        <v>none</v>
      </c>
      <c r="S16" s="261"/>
      <c r="T16" s="262"/>
      <c r="U16" s="260" t="str">
        <f>HLOOKUP(U$2,Blocks,$A16,FALSE)</f>
        <v>none</v>
      </c>
      <c r="V16" s="261"/>
      <c r="W16" s="262"/>
      <c r="X16" s="260" t="str">
        <f>HLOOKUP(X$2,Blocks,$A16,FALSE)</f>
        <v>none</v>
      </c>
      <c r="Y16" s="261"/>
      <c r="Z16" s="262"/>
      <c r="AA16" s="260" t="str">
        <f>HLOOKUP(AA$2,Blocks,$A16,FALSE)</f>
        <v>none</v>
      </c>
      <c r="AB16" s="261"/>
      <c r="AC16" s="262"/>
      <c r="AD16" s="260" t="str">
        <f>HLOOKUP(AD$2,Blocks,$A16,FALSE)</f>
        <v>none</v>
      </c>
      <c r="AE16" s="261"/>
      <c r="AF16" s="262"/>
      <c r="AG16" s="260" t="str">
        <f>HLOOKUP(AG$2,Blocks,$A16,FALSE)</f>
        <v>Block, Deflect</v>
      </c>
      <c r="AH16" s="261"/>
      <c r="AI16" s="262"/>
      <c r="AJ16" s="260" t="str">
        <f>HLOOKUP(AJ$2,Blocks,$A16,FALSE)</f>
        <v xml:space="preserve"> </v>
      </c>
      <c r="AK16" s="261"/>
      <c r="AL16" s="262"/>
      <c r="AM16" s="260" t="str">
        <f>HLOOKUP(AM$2,Blocks,$A16,FALSE)</f>
        <v xml:space="preserve"> </v>
      </c>
      <c r="AN16" s="261"/>
      <c r="AO16" s="262"/>
      <c r="AP16" s="260" t="str">
        <f>HLOOKUP(AP$2,Blocks,$A16,FALSE)</f>
        <v xml:space="preserve"> </v>
      </c>
      <c r="AQ16" s="261"/>
      <c r="AR16" s="262"/>
      <c r="AS16" s="260" t="str">
        <f>HLOOKUP(AS$2,Blocks,$A16,FALSE)</f>
        <v xml:space="preserve"> </v>
      </c>
      <c r="AT16" s="261"/>
      <c r="AU16" s="262"/>
      <c r="AV16" s="260" t="str">
        <f>HLOOKUP(AV$2,Blocks,$A16,FALSE)</f>
        <v xml:space="preserve"> </v>
      </c>
      <c r="AW16" s="261"/>
      <c r="AX16" s="262"/>
      <c r="AY16" s="260" t="str">
        <f>HLOOKUP(AY$2,Blocks,$A16,FALSE)</f>
        <v xml:space="preserve"> </v>
      </c>
      <c r="AZ16" s="261"/>
      <c r="BA16" s="262"/>
      <c r="BB16" s="260" t="str">
        <f>HLOOKUP(BB$2,Blocks,$A16,FALSE)</f>
        <v xml:space="preserve"> </v>
      </c>
      <c r="BC16" s="261"/>
      <c r="BD16" s="262"/>
      <c r="BE16" s="260" t="str">
        <f>HLOOKUP(BE$2,Blocks,$A16,FALSE)</f>
        <v xml:space="preserve"> </v>
      </c>
      <c r="BF16" s="261"/>
      <c r="BG16" s="262"/>
      <c r="BH16" s="260" t="str">
        <f>HLOOKUP(BH$2,Blocks,$A16,FALSE)</f>
        <v xml:space="preserve"> </v>
      </c>
      <c r="BI16" s="261"/>
      <c r="BJ16" s="262"/>
      <c r="BK16" s="260" t="str">
        <f>HLOOKUP(BK$2,Blocks,$A16,FALSE)</f>
        <v xml:space="preserve"> </v>
      </c>
      <c r="BL16" s="261"/>
      <c r="BM16" s="262"/>
      <c r="BN16" s="260" t="str">
        <f>HLOOKUP(BN$2,Blocks,$A16,FALSE)</f>
        <v xml:space="preserve"> </v>
      </c>
      <c r="BO16" s="261"/>
      <c r="BP16" s="262"/>
      <c r="BQ16" s="260" t="str">
        <f>HLOOKUP(BQ$2,Blocks,$A16,FALSE)</f>
        <v xml:space="preserve"> </v>
      </c>
      <c r="BR16" s="261"/>
      <c r="BS16" s="262"/>
      <c r="BT16" s="260" t="str">
        <f>HLOOKUP(BT$2,Blocks,$A16,FALSE)</f>
        <v xml:space="preserve"> </v>
      </c>
      <c r="BU16" s="261"/>
      <c r="BV16" s="262"/>
      <c r="BW16" s="260" t="str">
        <f>HLOOKUP(BW$2,Blocks,$A16,FALSE)</f>
        <v xml:space="preserve"> </v>
      </c>
      <c r="BX16" s="261"/>
      <c r="BY16" s="262"/>
      <c r="BZ16" s="260" t="str">
        <f>HLOOKUP(BZ$2,Blocks,$A16,FALSE)</f>
        <v xml:space="preserve"> </v>
      </c>
      <c r="CA16" s="261"/>
      <c r="CB16" s="262"/>
      <c r="CC16" s="260" t="str">
        <f>HLOOKUP(CC$2,Blocks,$A16,FALSE)</f>
        <v xml:space="preserve"> </v>
      </c>
      <c r="CD16" s="261"/>
      <c r="CE16" s="262"/>
      <c r="CF16" s="260" t="str">
        <f>HLOOKUP(CF$2,Blocks,$A16,FALSE)</f>
        <v xml:space="preserve"> </v>
      </c>
      <c r="CG16" s="261"/>
      <c r="CH16" s="262"/>
      <c r="CI16" s="260" t="str">
        <f>HLOOKUP(CI$2,Blocks,$A16,FALSE)</f>
        <v xml:space="preserve"> </v>
      </c>
      <c r="CJ16" s="261"/>
      <c r="CK16" s="262"/>
      <c r="CL16" s="260" t="str">
        <f>HLOOKUP(CL$2,Blocks,$A16,FALSE)</f>
        <v xml:space="preserve"> </v>
      </c>
      <c r="CM16" s="261"/>
      <c r="CN16" s="262"/>
    </row>
    <row r="17" spans="1:92" x14ac:dyDescent="0.2">
      <c r="B17" s="107" t="s">
        <v>266</v>
      </c>
      <c r="C17" s="130">
        <v>0</v>
      </c>
      <c r="D17" s="200"/>
      <c r="E17" s="201"/>
      <c r="F17" s="130">
        <v>0</v>
      </c>
      <c r="G17" s="200"/>
      <c r="H17" s="201"/>
      <c r="I17" s="130">
        <v>0</v>
      </c>
      <c r="J17" s="200"/>
      <c r="K17" s="201"/>
      <c r="L17" s="130">
        <v>0</v>
      </c>
      <c r="M17" s="200"/>
      <c r="N17" s="201"/>
      <c r="O17" s="130">
        <v>0</v>
      </c>
      <c r="P17" s="200"/>
      <c r="Q17" s="201"/>
      <c r="R17" s="130">
        <v>0</v>
      </c>
      <c r="S17" s="200"/>
      <c r="T17" s="201"/>
      <c r="U17" s="130">
        <v>0</v>
      </c>
      <c r="V17" s="200"/>
      <c r="W17" s="201"/>
      <c r="X17" s="130">
        <v>0</v>
      </c>
      <c r="Y17" s="200"/>
      <c r="Z17" s="201"/>
      <c r="AA17" s="130">
        <v>0</v>
      </c>
      <c r="AB17" s="200"/>
      <c r="AC17" s="201"/>
      <c r="AD17" s="130">
        <v>0</v>
      </c>
      <c r="AE17" s="200"/>
      <c r="AF17" s="201"/>
      <c r="AG17" s="130">
        <v>0</v>
      </c>
      <c r="AH17" s="200"/>
      <c r="AI17" s="201"/>
      <c r="AJ17" s="130">
        <v>0</v>
      </c>
      <c r="AK17" s="200"/>
      <c r="AL17" s="201"/>
      <c r="AM17" s="130">
        <v>0</v>
      </c>
      <c r="AN17" s="200"/>
      <c r="AO17" s="201"/>
      <c r="AP17" s="130">
        <v>0</v>
      </c>
      <c r="AQ17" s="200"/>
      <c r="AR17" s="201"/>
      <c r="AS17" s="130">
        <v>0</v>
      </c>
      <c r="AT17" s="200"/>
      <c r="AU17" s="201"/>
      <c r="AV17" s="130">
        <v>0</v>
      </c>
      <c r="AW17" s="200"/>
      <c r="AX17" s="201"/>
      <c r="AY17" s="130">
        <v>0</v>
      </c>
      <c r="AZ17" s="200"/>
      <c r="BA17" s="201"/>
      <c r="BB17" s="130">
        <v>0</v>
      </c>
      <c r="BC17" s="200"/>
      <c r="BD17" s="201"/>
      <c r="BE17" s="130">
        <v>0</v>
      </c>
      <c r="BF17" s="200"/>
      <c r="BG17" s="201"/>
      <c r="BH17" s="130">
        <v>0</v>
      </c>
      <c r="BI17" s="200"/>
      <c r="BJ17" s="201"/>
      <c r="BK17" s="130">
        <v>0</v>
      </c>
      <c r="BL17" s="200"/>
      <c r="BM17" s="201"/>
      <c r="BN17" s="130">
        <v>0</v>
      </c>
      <c r="BO17" s="200"/>
      <c r="BP17" s="201"/>
      <c r="BQ17" s="130">
        <v>0</v>
      </c>
      <c r="BR17" s="200"/>
      <c r="BS17" s="201"/>
      <c r="BT17" s="130">
        <v>0</v>
      </c>
      <c r="BU17" s="200"/>
      <c r="BV17" s="201"/>
      <c r="BW17" s="130">
        <v>0</v>
      </c>
      <c r="BX17" s="200"/>
      <c r="BY17" s="201"/>
      <c r="BZ17" s="130">
        <v>0</v>
      </c>
      <c r="CA17" s="200"/>
      <c r="CB17" s="201"/>
      <c r="CC17" s="130">
        <v>0</v>
      </c>
      <c r="CD17" s="200"/>
      <c r="CE17" s="201"/>
      <c r="CF17" s="130">
        <v>0</v>
      </c>
      <c r="CG17" s="200"/>
      <c r="CH17" s="201"/>
      <c r="CI17" s="130">
        <v>0</v>
      </c>
      <c r="CJ17" s="200"/>
      <c r="CK17" s="201"/>
      <c r="CL17" s="130">
        <v>0</v>
      </c>
      <c r="CM17" s="200"/>
      <c r="CN17" s="201"/>
    </row>
    <row r="18" spans="1:92" x14ac:dyDescent="0.2">
      <c r="B18" s="107" t="s">
        <v>264</v>
      </c>
      <c r="C18" s="131">
        <v>0</v>
      </c>
      <c r="D18" s="49"/>
      <c r="E18" s="50"/>
      <c r="F18" s="131">
        <v>0</v>
      </c>
      <c r="G18" s="49"/>
      <c r="H18" s="50"/>
      <c r="I18" s="131">
        <v>0</v>
      </c>
      <c r="J18" s="49"/>
      <c r="K18" s="50"/>
      <c r="L18" s="131">
        <v>0</v>
      </c>
      <c r="M18" s="49"/>
      <c r="N18" s="50"/>
      <c r="O18" s="131">
        <v>0</v>
      </c>
      <c r="P18" s="49"/>
      <c r="Q18" s="50"/>
      <c r="R18" s="131">
        <v>0</v>
      </c>
      <c r="S18" s="49"/>
      <c r="T18" s="50"/>
      <c r="U18" s="131">
        <v>0</v>
      </c>
      <c r="V18" s="49"/>
      <c r="W18" s="50"/>
      <c r="X18" s="131">
        <v>0</v>
      </c>
      <c r="Y18" s="49"/>
      <c r="Z18" s="50"/>
      <c r="AA18" s="131">
        <v>0</v>
      </c>
      <c r="AB18" s="49"/>
      <c r="AC18" s="50"/>
      <c r="AD18" s="131">
        <v>0</v>
      </c>
      <c r="AE18" s="49"/>
      <c r="AF18" s="50"/>
      <c r="AG18" s="131">
        <v>0</v>
      </c>
      <c r="AH18" s="49"/>
      <c r="AI18" s="50"/>
      <c r="AJ18" s="131">
        <v>0</v>
      </c>
      <c r="AK18" s="49"/>
      <c r="AL18" s="50"/>
      <c r="AM18" s="131">
        <v>0</v>
      </c>
      <c r="AN18" s="49"/>
      <c r="AO18" s="50"/>
      <c r="AP18" s="131">
        <v>0</v>
      </c>
      <c r="AQ18" s="49"/>
      <c r="AR18" s="50"/>
      <c r="AS18" s="131">
        <v>0</v>
      </c>
      <c r="AT18" s="49"/>
      <c r="AU18" s="50"/>
      <c r="AV18" s="131">
        <v>0</v>
      </c>
      <c r="AW18" s="49"/>
      <c r="AX18" s="50"/>
      <c r="AY18" s="131">
        <v>0</v>
      </c>
      <c r="AZ18" s="49"/>
      <c r="BA18" s="50"/>
      <c r="BB18" s="131">
        <v>0</v>
      </c>
      <c r="BC18" s="49"/>
      <c r="BD18" s="50"/>
      <c r="BE18" s="131">
        <v>0</v>
      </c>
      <c r="BF18" s="49"/>
      <c r="BG18" s="50"/>
      <c r="BH18" s="131">
        <v>0</v>
      </c>
      <c r="BI18" s="49"/>
      <c r="BJ18" s="50"/>
      <c r="BK18" s="131">
        <v>0</v>
      </c>
      <c r="BL18" s="49"/>
      <c r="BM18" s="50"/>
      <c r="BN18" s="131">
        <v>0</v>
      </c>
      <c r="BO18" s="49"/>
      <c r="BP18" s="50"/>
      <c r="BQ18" s="131">
        <v>0</v>
      </c>
      <c r="BR18" s="49"/>
      <c r="BS18" s="50"/>
      <c r="BT18" s="131">
        <v>0</v>
      </c>
      <c r="BU18" s="49"/>
      <c r="BV18" s="50"/>
      <c r="BW18" s="131">
        <v>0</v>
      </c>
      <c r="BX18" s="49"/>
      <c r="BY18" s="50"/>
      <c r="BZ18" s="131">
        <v>0</v>
      </c>
      <c r="CA18" s="49"/>
      <c r="CB18" s="50"/>
      <c r="CC18" s="131">
        <v>0</v>
      </c>
      <c r="CD18" s="49"/>
      <c r="CE18" s="50"/>
      <c r="CF18" s="131">
        <v>0</v>
      </c>
      <c r="CG18" s="49"/>
      <c r="CH18" s="50"/>
      <c r="CI18" s="131">
        <v>0</v>
      </c>
      <c r="CJ18" s="49"/>
      <c r="CK18" s="50"/>
      <c r="CL18" s="131">
        <v>0</v>
      </c>
      <c r="CM18" s="49"/>
      <c r="CN18" s="50"/>
    </row>
    <row r="19" spans="1:92" x14ac:dyDescent="0.2">
      <c r="B19" s="107" t="s">
        <v>265</v>
      </c>
      <c r="C19" s="132">
        <v>0</v>
      </c>
      <c r="D19" s="117" t="s">
        <v>59</v>
      </c>
      <c r="E19" s="118" t="s">
        <v>26</v>
      </c>
      <c r="F19" s="132">
        <v>0</v>
      </c>
      <c r="G19" s="117" t="s">
        <v>59</v>
      </c>
      <c r="H19" s="118" t="s">
        <v>26</v>
      </c>
      <c r="I19" s="132">
        <v>0</v>
      </c>
      <c r="J19" s="117" t="s">
        <v>59</v>
      </c>
      <c r="K19" s="118" t="s">
        <v>26</v>
      </c>
      <c r="L19" s="132">
        <v>0</v>
      </c>
      <c r="M19" s="117" t="s">
        <v>59</v>
      </c>
      <c r="N19" s="118" t="s">
        <v>26</v>
      </c>
      <c r="O19" s="132">
        <v>0</v>
      </c>
      <c r="P19" s="117" t="s">
        <v>59</v>
      </c>
      <c r="Q19" s="118" t="s">
        <v>26</v>
      </c>
      <c r="R19" s="132">
        <v>0</v>
      </c>
      <c r="S19" s="117" t="s">
        <v>59</v>
      </c>
      <c r="T19" s="118" t="s">
        <v>26</v>
      </c>
      <c r="U19" s="132">
        <v>0</v>
      </c>
      <c r="V19" s="117" t="s">
        <v>59</v>
      </c>
      <c r="W19" s="118" t="s">
        <v>26</v>
      </c>
      <c r="X19" s="132">
        <v>0</v>
      </c>
      <c r="Y19" s="117" t="s">
        <v>59</v>
      </c>
      <c r="Z19" s="118" t="s">
        <v>26</v>
      </c>
      <c r="AA19" s="132">
        <v>0</v>
      </c>
      <c r="AB19" s="117" t="s">
        <v>59</v>
      </c>
      <c r="AC19" s="118" t="s">
        <v>26</v>
      </c>
      <c r="AD19" s="132">
        <v>0</v>
      </c>
      <c r="AE19" s="117" t="s">
        <v>59</v>
      </c>
      <c r="AF19" s="118" t="s">
        <v>26</v>
      </c>
      <c r="AG19" s="132">
        <v>0</v>
      </c>
      <c r="AH19" s="117" t="s">
        <v>59</v>
      </c>
      <c r="AI19" s="118" t="s">
        <v>26</v>
      </c>
      <c r="AJ19" s="132">
        <v>0</v>
      </c>
      <c r="AK19" s="117" t="s">
        <v>59</v>
      </c>
      <c r="AL19" s="118" t="s">
        <v>26</v>
      </c>
      <c r="AM19" s="132">
        <v>0</v>
      </c>
      <c r="AN19" s="117" t="s">
        <v>59</v>
      </c>
      <c r="AO19" s="118" t="s">
        <v>26</v>
      </c>
      <c r="AP19" s="132">
        <v>0</v>
      </c>
      <c r="AQ19" s="117" t="s">
        <v>59</v>
      </c>
      <c r="AR19" s="118" t="s">
        <v>26</v>
      </c>
      <c r="AS19" s="132">
        <v>0</v>
      </c>
      <c r="AT19" s="117" t="s">
        <v>59</v>
      </c>
      <c r="AU19" s="118" t="s">
        <v>26</v>
      </c>
      <c r="AV19" s="132">
        <v>0</v>
      </c>
      <c r="AW19" s="117" t="s">
        <v>59</v>
      </c>
      <c r="AX19" s="118" t="s">
        <v>26</v>
      </c>
      <c r="AY19" s="132">
        <v>0</v>
      </c>
      <c r="AZ19" s="117" t="s">
        <v>59</v>
      </c>
      <c r="BA19" s="118" t="s">
        <v>26</v>
      </c>
      <c r="BB19" s="132">
        <v>0</v>
      </c>
      <c r="BC19" s="117" t="s">
        <v>59</v>
      </c>
      <c r="BD19" s="118" t="s">
        <v>26</v>
      </c>
      <c r="BE19" s="132">
        <v>0</v>
      </c>
      <c r="BF19" s="117" t="s">
        <v>59</v>
      </c>
      <c r="BG19" s="118" t="s">
        <v>26</v>
      </c>
      <c r="BH19" s="132">
        <v>0</v>
      </c>
      <c r="BI19" s="117" t="s">
        <v>59</v>
      </c>
      <c r="BJ19" s="118" t="s">
        <v>26</v>
      </c>
      <c r="BK19" s="132">
        <v>0</v>
      </c>
      <c r="BL19" s="117" t="s">
        <v>59</v>
      </c>
      <c r="BM19" s="118" t="s">
        <v>26</v>
      </c>
      <c r="BN19" s="132">
        <v>0</v>
      </c>
      <c r="BO19" s="117" t="s">
        <v>59</v>
      </c>
      <c r="BP19" s="118" t="s">
        <v>26</v>
      </c>
      <c r="BQ19" s="132">
        <v>0</v>
      </c>
      <c r="BR19" s="117" t="s">
        <v>59</v>
      </c>
      <c r="BS19" s="118" t="s">
        <v>26</v>
      </c>
      <c r="BT19" s="132">
        <v>0</v>
      </c>
      <c r="BU19" s="117" t="s">
        <v>59</v>
      </c>
      <c r="BV19" s="118" t="s">
        <v>26</v>
      </c>
      <c r="BW19" s="132">
        <v>0</v>
      </c>
      <c r="BX19" s="117" t="s">
        <v>59</v>
      </c>
      <c r="BY19" s="118" t="s">
        <v>26</v>
      </c>
      <c r="BZ19" s="132">
        <v>0</v>
      </c>
      <c r="CA19" s="117" t="s">
        <v>59</v>
      </c>
      <c r="CB19" s="118" t="s">
        <v>26</v>
      </c>
      <c r="CC19" s="132">
        <v>0</v>
      </c>
      <c r="CD19" s="117" t="s">
        <v>59</v>
      </c>
      <c r="CE19" s="118" t="s">
        <v>26</v>
      </c>
      <c r="CF19" s="132">
        <v>0</v>
      </c>
      <c r="CG19" s="117" t="s">
        <v>59</v>
      </c>
      <c r="CH19" s="118" t="s">
        <v>26</v>
      </c>
      <c r="CI19" s="132">
        <v>0</v>
      </c>
      <c r="CJ19" s="117" t="s">
        <v>59</v>
      </c>
      <c r="CK19" s="118" t="s">
        <v>26</v>
      </c>
      <c r="CL19" s="132">
        <v>0</v>
      </c>
      <c r="CM19" s="117" t="s">
        <v>59</v>
      </c>
      <c r="CN19" s="118" t="s">
        <v>26</v>
      </c>
    </row>
    <row r="20" spans="1:92" x14ac:dyDescent="0.2">
      <c r="A20" s="6">
        <f>A16+1</f>
        <v>16</v>
      </c>
      <c r="B20" s="106" t="s">
        <v>26</v>
      </c>
      <c r="C20" s="202">
        <f t="shared" ref="C20" si="31">D20+E20-C22</f>
        <v>16</v>
      </c>
      <c r="D20" s="46">
        <v>0</v>
      </c>
      <c r="E20" s="135">
        <f>HLOOKUP(C$2,Blocks,$A20,FALSE)</f>
        <v>107</v>
      </c>
      <c r="F20" s="202">
        <f t="shared" ref="F20" si="32">G20+H20-F22</f>
        <v>-7</v>
      </c>
      <c r="G20" s="46">
        <v>0</v>
      </c>
      <c r="H20" s="135">
        <f>HLOOKUP(F$2,Blocks,$A20,FALSE)</f>
        <v>89</v>
      </c>
      <c r="I20" s="202">
        <f t="shared" ref="I20" si="33">J20+K20-I22</f>
        <v>54</v>
      </c>
      <c r="J20" s="46">
        <v>0</v>
      </c>
      <c r="K20" s="135">
        <f>HLOOKUP(I$2,Blocks,$A20,FALSE)</f>
        <v>80</v>
      </c>
      <c r="L20" s="202">
        <f t="shared" ref="L20" si="34">M20+N20-L22</f>
        <v>-7</v>
      </c>
      <c r="M20" s="46">
        <v>0</v>
      </c>
      <c r="N20" s="135">
        <f>HLOOKUP(L$2,Blocks,$A20,FALSE)</f>
        <v>51</v>
      </c>
      <c r="O20" s="202">
        <f t="shared" ref="O20" si="35">P20+Q20-O22</f>
        <v>-14</v>
      </c>
      <c r="P20" s="46">
        <v>0</v>
      </c>
      <c r="Q20" s="135">
        <f>HLOOKUP(O$2,Blocks,$A20,FALSE)</f>
        <v>51</v>
      </c>
      <c r="R20" s="202">
        <f t="shared" ref="R20" si="36">S20+T20-R22</f>
        <v>-11</v>
      </c>
      <c r="S20" s="46">
        <v>0</v>
      </c>
      <c r="T20" s="135">
        <f>HLOOKUP(R$2,Blocks,$A20,FALSE)</f>
        <v>51</v>
      </c>
      <c r="U20" s="202">
        <f t="shared" ref="U20" si="37">V20+W20-U22</f>
        <v>-8</v>
      </c>
      <c r="V20" s="46">
        <v>0</v>
      </c>
      <c r="W20" s="135">
        <f>HLOOKUP(U$2,Blocks,$A20,FALSE)</f>
        <v>51</v>
      </c>
      <c r="X20" s="202">
        <f t="shared" ref="X20" si="38">Y20+Z20-X22</f>
        <v>-3</v>
      </c>
      <c r="Y20" s="46">
        <v>0</v>
      </c>
      <c r="Z20" s="135">
        <f>HLOOKUP(X$2,Blocks,$A20,FALSE)</f>
        <v>51</v>
      </c>
      <c r="AA20" s="202">
        <f t="shared" ref="AA20" si="39">AB20+AC20-AA22</f>
        <v>-24</v>
      </c>
      <c r="AB20" s="46">
        <v>0</v>
      </c>
      <c r="AC20" s="135">
        <f>HLOOKUP(AA$2,Blocks,$A20,FALSE)</f>
        <v>51</v>
      </c>
      <c r="AD20" s="202">
        <f t="shared" ref="AD20" si="40">AE20+AF20-AD22</f>
        <v>85</v>
      </c>
      <c r="AE20" s="46">
        <v>0</v>
      </c>
      <c r="AF20" s="135">
        <f>HLOOKUP(AD$2,Blocks,$A20,FALSE)</f>
        <v>85</v>
      </c>
      <c r="AG20" s="202">
        <f t="shared" ref="AG20" si="41">AH20+AI20-AG22</f>
        <v>33</v>
      </c>
      <c r="AH20" s="46">
        <v>0</v>
      </c>
      <c r="AI20" s="135">
        <f>HLOOKUP(AG$2,Blocks,$A20,FALSE)</f>
        <v>128</v>
      </c>
      <c r="AJ20" s="202">
        <f t="shared" ref="AJ20" si="42">AK20+AL20-AJ22</f>
        <v>0</v>
      </c>
      <c r="AK20" s="46">
        <v>0</v>
      </c>
      <c r="AL20" s="135">
        <f>HLOOKUP(AJ$2,Blocks,$A20,FALSE)</f>
        <v>0</v>
      </c>
      <c r="AM20" s="202">
        <f t="shared" ref="AM20" si="43">AN20+AO20-AM22</f>
        <v>0</v>
      </c>
      <c r="AN20" s="46">
        <v>0</v>
      </c>
      <c r="AO20" s="135">
        <f>HLOOKUP(AM$2,Blocks,$A20,FALSE)</f>
        <v>0</v>
      </c>
      <c r="AP20" s="202">
        <f t="shared" ref="AP20" si="44">AQ20+AR20-AP22</f>
        <v>0</v>
      </c>
      <c r="AQ20" s="46">
        <v>0</v>
      </c>
      <c r="AR20" s="135">
        <f>HLOOKUP(AP$2,Blocks,$A20,FALSE)</f>
        <v>0</v>
      </c>
      <c r="AS20" s="202">
        <f t="shared" ref="AS20" si="45">AT20+AU20-AS22</f>
        <v>0</v>
      </c>
      <c r="AT20" s="46">
        <v>0</v>
      </c>
      <c r="AU20" s="135">
        <f>HLOOKUP(AS$2,Blocks,$A20,FALSE)</f>
        <v>0</v>
      </c>
      <c r="AV20" s="202">
        <f t="shared" ref="AV20" si="46">AW20+AX20-AV22</f>
        <v>0</v>
      </c>
      <c r="AW20" s="46">
        <v>0</v>
      </c>
      <c r="AX20" s="135">
        <f>HLOOKUP(AV$2,Blocks,$A20,FALSE)</f>
        <v>0</v>
      </c>
      <c r="AY20" s="202">
        <f t="shared" ref="AY20" si="47">AZ20+BA20-AY22</f>
        <v>0</v>
      </c>
      <c r="AZ20" s="46">
        <v>0</v>
      </c>
      <c r="BA20" s="135">
        <f>HLOOKUP(AY$2,Blocks,$A20,FALSE)</f>
        <v>0</v>
      </c>
      <c r="BB20" s="202">
        <f t="shared" ref="BB20" si="48">BC20+BD20-BB22</f>
        <v>0</v>
      </c>
      <c r="BC20" s="46">
        <v>0</v>
      </c>
      <c r="BD20" s="135">
        <f>HLOOKUP(BB$2,Blocks,$A20,FALSE)</f>
        <v>0</v>
      </c>
      <c r="BE20" s="202">
        <f t="shared" ref="BE20" si="49">BF20+BG20-BE22</f>
        <v>0</v>
      </c>
      <c r="BF20" s="46">
        <v>0</v>
      </c>
      <c r="BG20" s="135">
        <f>HLOOKUP(BE$2,Blocks,$A20,FALSE)</f>
        <v>0</v>
      </c>
      <c r="BH20" s="202">
        <f t="shared" ref="BH20" si="50">BI20+BJ20-BH22</f>
        <v>0</v>
      </c>
      <c r="BI20" s="46">
        <v>0</v>
      </c>
      <c r="BJ20" s="135">
        <f>HLOOKUP(BH$2,Blocks,$A20,FALSE)</f>
        <v>0</v>
      </c>
      <c r="BK20" s="202">
        <f t="shared" ref="BK20" si="51">BL20+BM20-BK22</f>
        <v>0</v>
      </c>
      <c r="BL20" s="46">
        <v>0</v>
      </c>
      <c r="BM20" s="135">
        <f>HLOOKUP(BK$2,Blocks,$A20,FALSE)</f>
        <v>0</v>
      </c>
      <c r="BN20" s="202">
        <f t="shared" ref="BN20" si="52">BO20+BP20-BN22</f>
        <v>0</v>
      </c>
      <c r="BO20" s="46">
        <v>0</v>
      </c>
      <c r="BP20" s="135">
        <f>HLOOKUP(BN$2,Blocks,$A20,FALSE)</f>
        <v>0</v>
      </c>
      <c r="BQ20" s="202">
        <f t="shared" ref="BQ20" si="53">BR20+BS20-BQ22</f>
        <v>0</v>
      </c>
      <c r="BR20" s="46">
        <v>0</v>
      </c>
      <c r="BS20" s="135">
        <f>HLOOKUP(BQ$2,Blocks,$A20,FALSE)</f>
        <v>0</v>
      </c>
      <c r="BT20" s="202">
        <f t="shared" ref="BT20" si="54">BU20+BV20-BT22</f>
        <v>0</v>
      </c>
      <c r="BU20" s="46">
        <v>0</v>
      </c>
      <c r="BV20" s="135">
        <f>HLOOKUP(BT$2,Blocks,$A20,FALSE)</f>
        <v>0</v>
      </c>
      <c r="BW20" s="202">
        <f t="shared" ref="BW20" si="55">BX20+BY20-BW22</f>
        <v>0</v>
      </c>
      <c r="BX20" s="46">
        <v>0</v>
      </c>
      <c r="BY20" s="135">
        <f>HLOOKUP(BW$2,Blocks,$A20,FALSE)</f>
        <v>0</v>
      </c>
      <c r="BZ20" s="202">
        <f t="shared" ref="BZ20" si="56">CA20+CB20-BZ22</f>
        <v>0</v>
      </c>
      <c r="CA20" s="46">
        <v>0</v>
      </c>
      <c r="CB20" s="135">
        <f>HLOOKUP(BZ$2,Blocks,$A20,FALSE)</f>
        <v>0</v>
      </c>
      <c r="CC20" s="202">
        <f t="shared" ref="CC20" si="57">CD20+CE20-CC22</f>
        <v>0</v>
      </c>
      <c r="CD20" s="46">
        <v>0</v>
      </c>
      <c r="CE20" s="135">
        <f>HLOOKUP(CC$2,Blocks,$A20,FALSE)</f>
        <v>0</v>
      </c>
      <c r="CF20" s="202">
        <f t="shared" ref="CF20" si="58">CG20+CH20-CF22</f>
        <v>0</v>
      </c>
      <c r="CG20" s="46">
        <v>0</v>
      </c>
      <c r="CH20" s="135">
        <f>HLOOKUP(CF$2,Blocks,$A20,FALSE)</f>
        <v>0</v>
      </c>
      <c r="CI20" s="202">
        <f t="shared" ref="CI20" si="59">CJ20+CK20-CI22</f>
        <v>0</v>
      </c>
      <c r="CJ20" s="46">
        <v>0</v>
      </c>
      <c r="CK20" s="135">
        <f>HLOOKUP(CI$2,Blocks,$A20,FALSE)</f>
        <v>0</v>
      </c>
      <c r="CL20" s="202">
        <f t="shared" ref="CL20" si="60">CM20+CN20-CL22</f>
        <v>0</v>
      </c>
      <c r="CM20" s="46">
        <v>0</v>
      </c>
      <c r="CN20" s="135">
        <f>HLOOKUP(CL$2,Blocks,$A20,FALSE)</f>
        <v>0</v>
      </c>
    </row>
    <row r="21" spans="1:92" x14ac:dyDescent="0.2">
      <c r="B21" s="203" t="s">
        <v>5195</v>
      </c>
      <c r="C21" s="204">
        <v>0</v>
      </c>
      <c r="D21" s="205" t="s">
        <v>5194</v>
      </c>
      <c r="E21" s="206">
        <v>0</v>
      </c>
      <c r="F21" s="204">
        <v>0</v>
      </c>
      <c r="G21" s="205" t="s">
        <v>5194</v>
      </c>
      <c r="H21" s="206">
        <v>0</v>
      </c>
      <c r="I21" s="204">
        <v>0</v>
      </c>
      <c r="J21" s="205" t="s">
        <v>5194</v>
      </c>
      <c r="K21" s="206">
        <v>0</v>
      </c>
      <c r="L21" s="204">
        <v>0</v>
      </c>
      <c r="M21" s="205" t="s">
        <v>5194</v>
      </c>
      <c r="N21" s="206">
        <v>0</v>
      </c>
      <c r="O21" s="204">
        <v>0</v>
      </c>
      <c r="P21" s="205" t="s">
        <v>5194</v>
      </c>
      <c r="Q21" s="206">
        <v>0</v>
      </c>
      <c r="R21" s="204">
        <v>0</v>
      </c>
      <c r="S21" s="205" t="s">
        <v>5194</v>
      </c>
      <c r="T21" s="206">
        <v>0</v>
      </c>
      <c r="U21" s="204">
        <v>0</v>
      </c>
      <c r="V21" s="205" t="s">
        <v>5194</v>
      </c>
      <c r="W21" s="206">
        <v>0</v>
      </c>
      <c r="X21" s="204">
        <v>0</v>
      </c>
      <c r="Y21" s="205" t="s">
        <v>5194</v>
      </c>
      <c r="Z21" s="206">
        <v>0</v>
      </c>
      <c r="AA21" s="204">
        <v>0</v>
      </c>
      <c r="AB21" s="205" t="s">
        <v>5194</v>
      </c>
      <c r="AC21" s="206">
        <v>0</v>
      </c>
      <c r="AD21" s="204">
        <v>10</v>
      </c>
      <c r="AE21" s="205" t="s">
        <v>5194</v>
      </c>
      <c r="AF21" s="206">
        <v>0</v>
      </c>
      <c r="AG21" s="204">
        <v>0</v>
      </c>
      <c r="AH21" s="205" t="s">
        <v>5194</v>
      </c>
      <c r="AI21" s="206">
        <v>0</v>
      </c>
      <c r="AJ21" s="204">
        <v>0</v>
      </c>
      <c r="AK21" s="205" t="s">
        <v>5194</v>
      </c>
      <c r="AL21" s="206">
        <v>0</v>
      </c>
      <c r="AM21" s="204">
        <v>0</v>
      </c>
      <c r="AN21" s="205" t="s">
        <v>5194</v>
      </c>
      <c r="AO21" s="206">
        <v>0</v>
      </c>
      <c r="AP21" s="204">
        <v>0</v>
      </c>
      <c r="AQ21" s="205" t="s">
        <v>5194</v>
      </c>
      <c r="AR21" s="206">
        <v>0</v>
      </c>
      <c r="AS21" s="204">
        <v>0</v>
      </c>
      <c r="AT21" s="205" t="s">
        <v>5194</v>
      </c>
      <c r="AU21" s="206">
        <v>0</v>
      </c>
      <c r="AV21" s="204">
        <v>0</v>
      </c>
      <c r="AW21" s="205" t="s">
        <v>5194</v>
      </c>
      <c r="AX21" s="206">
        <v>0</v>
      </c>
      <c r="AY21" s="204">
        <v>0</v>
      </c>
      <c r="AZ21" s="205" t="s">
        <v>5194</v>
      </c>
      <c r="BA21" s="206">
        <v>0</v>
      </c>
      <c r="BB21" s="204">
        <v>0</v>
      </c>
      <c r="BC21" s="205" t="s">
        <v>5194</v>
      </c>
      <c r="BD21" s="206">
        <v>0</v>
      </c>
      <c r="BE21" s="204">
        <v>0</v>
      </c>
      <c r="BF21" s="205" t="s">
        <v>5194</v>
      </c>
      <c r="BG21" s="206">
        <v>0</v>
      </c>
      <c r="BH21" s="204">
        <v>0</v>
      </c>
      <c r="BI21" s="205" t="s">
        <v>5194</v>
      </c>
      <c r="BJ21" s="206">
        <v>0</v>
      </c>
      <c r="BK21" s="204">
        <v>0</v>
      </c>
      <c r="BL21" s="205" t="s">
        <v>5194</v>
      </c>
      <c r="BM21" s="206">
        <v>0</v>
      </c>
      <c r="BN21" s="204">
        <v>0</v>
      </c>
      <c r="BO21" s="205" t="s">
        <v>5194</v>
      </c>
      <c r="BP21" s="206">
        <v>0</v>
      </c>
      <c r="BQ21" s="204">
        <v>0</v>
      </c>
      <c r="BR21" s="205" t="s">
        <v>5194</v>
      </c>
      <c r="BS21" s="206">
        <v>0</v>
      </c>
      <c r="BT21" s="204">
        <v>0</v>
      </c>
      <c r="BU21" s="205" t="s">
        <v>5194</v>
      </c>
      <c r="BV21" s="206">
        <v>0</v>
      </c>
      <c r="BW21" s="204">
        <v>0</v>
      </c>
      <c r="BX21" s="205" t="s">
        <v>5194</v>
      </c>
      <c r="BY21" s="206">
        <v>0</v>
      </c>
      <c r="BZ21" s="204">
        <v>0</v>
      </c>
      <c r="CA21" s="205" t="s">
        <v>5194</v>
      </c>
      <c r="CB21" s="206">
        <v>0</v>
      </c>
      <c r="CC21" s="204">
        <v>0</v>
      </c>
      <c r="CD21" s="205" t="s">
        <v>5194</v>
      </c>
      <c r="CE21" s="206">
        <v>0</v>
      </c>
      <c r="CF21" s="204">
        <v>0</v>
      </c>
      <c r="CG21" s="205" t="s">
        <v>5194</v>
      </c>
      <c r="CH21" s="206">
        <v>0</v>
      </c>
      <c r="CI21" s="204">
        <v>0</v>
      </c>
      <c r="CJ21" s="205" t="s">
        <v>5194</v>
      </c>
      <c r="CK21" s="206">
        <v>0</v>
      </c>
      <c r="CL21" s="204">
        <v>0</v>
      </c>
      <c r="CM21" s="205" t="s">
        <v>5194</v>
      </c>
      <c r="CN21" s="206">
        <v>0</v>
      </c>
    </row>
    <row r="22" spans="1:92" x14ac:dyDescent="0.2">
      <c r="B22" s="108" t="s">
        <v>60</v>
      </c>
      <c r="C22" s="143">
        <f>'Battle Roster'!$H$2</f>
        <v>91</v>
      </c>
      <c r="D22" s="117" t="s">
        <v>269</v>
      </c>
      <c r="E22" s="118" t="s">
        <v>25</v>
      </c>
      <c r="F22" s="143">
        <f>'Battle Roster'!$H$3</f>
        <v>96</v>
      </c>
      <c r="G22" s="117" t="s">
        <v>269</v>
      </c>
      <c r="H22" s="118" t="s">
        <v>25</v>
      </c>
      <c r="I22" s="143">
        <f>'Battle Roster'!$H$4</f>
        <v>26</v>
      </c>
      <c r="J22" s="117" t="s">
        <v>269</v>
      </c>
      <c r="K22" s="118" t="s">
        <v>25</v>
      </c>
      <c r="L22" s="143">
        <f>'Battle Roster'!$H$5</f>
        <v>58</v>
      </c>
      <c r="M22" s="117" t="s">
        <v>269</v>
      </c>
      <c r="N22" s="118" t="s">
        <v>25</v>
      </c>
      <c r="O22" s="143">
        <f>'Battle Roster'!$H$6</f>
        <v>65</v>
      </c>
      <c r="P22" s="117" t="s">
        <v>269</v>
      </c>
      <c r="Q22" s="118" t="s">
        <v>25</v>
      </c>
      <c r="R22" s="143">
        <f>'Battle Roster'!$H$7</f>
        <v>62</v>
      </c>
      <c r="S22" s="117" t="s">
        <v>269</v>
      </c>
      <c r="T22" s="118" t="s">
        <v>25</v>
      </c>
      <c r="U22" s="143">
        <f>'Battle Roster'!$H$8</f>
        <v>59</v>
      </c>
      <c r="V22" s="117" t="s">
        <v>269</v>
      </c>
      <c r="W22" s="118" t="s">
        <v>25</v>
      </c>
      <c r="X22" s="143">
        <f>'Battle Roster'!$H$9</f>
        <v>54</v>
      </c>
      <c r="Y22" s="117" t="s">
        <v>269</v>
      </c>
      <c r="Z22" s="118" t="s">
        <v>25</v>
      </c>
      <c r="AA22" s="143">
        <f>'Battle Roster'!$H$10</f>
        <v>75</v>
      </c>
      <c r="AB22" s="117" t="s">
        <v>269</v>
      </c>
      <c r="AC22" s="118" t="s">
        <v>25</v>
      </c>
      <c r="AD22" s="143">
        <f>'Battle Roster'!$H$11</f>
        <v>0</v>
      </c>
      <c r="AE22" s="117" t="s">
        <v>269</v>
      </c>
      <c r="AF22" s="118" t="s">
        <v>25</v>
      </c>
      <c r="AG22" s="143">
        <f>'Battle Roster'!$H$12</f>
        <v>95</v>
      </c>
      <c r="AH22" s="117" t="s">
        <v>269</v>
      </c>
      <c r="AI22" s="118" t="s">
        <v>25</v>
      </c>
      <c r="AJ22" s="143">
        <f>'Battle Roster'!$H$13</f>
        <v>0</v>
      </c>
      <c r="AK22" s="117" t="s">
        <v>269</v>
      </c>
      <c r="AL22" s="118" t="s">
        <v>25</v>
      </c>
      <c r="AM22" s="143">
        <f>'Battle Roster'!$H$14</f>
        <v>0</v>
      </c>
      <c r="AN22" s="117" t="s">
        <v>269</v>
      </c>
      <c r="AO22" s="118" t="s">
        <v>25</v>
      </c>
      <c r="AP22" s="143">
        <f>'Battle Roster'!$H$15</f>
        <v>0</v>
      </c>
      <c r="AQ22" s="117" t="s">
        <v>269</v>
      </c>
      <c r="AR22" s="118" t="s">
        <v>25</v>
      </c>
      <c r="AS22" s="143">
        <f>'Battle Roster'!$H$16</f>
        <v>0</v>
      </c>
      <c r="AT22" s="117" t="s">
        <v>269</v>
      </c>
      <c r="AU22" s="118" t="s">
        <v>25</v>
      </c>
      <c r="AV22" s="143">
        <f>'Battle Roster'!$H$17</f>
        <v>0</v>
      </c>
      <c r="AW22" s="117" t="s">
        <v>269</v>
      </c>
      <c r="AX22" s="118" t="s">
        <v>25</v>
      </c>
      <c r="AY22" s="143">
        <f>'Battle Roster'!$H$18</f>
        <v>0</v>
      </c>
      <c r="AZ22" s="117" t="s">
        <v>269</v>
      </c>
      <c r="BA22" s="118" t="s">
        <v>25</v>
      </c>
      <c r="BB22" s="143">
        <f>'Battle Roster'!$H$19</f>
        <v>0</v>
      </c>
      <c r="BC22" s="117" t="s">
        <v>269</v>
      </c>
      <c r="BD22" s="118" t="s">
        <v>25</v>
      </c>
      <c r="BE22" s="143">
        <f>'Battle Roster'!$H$20</f>
        <v>0</v>
      </c>
      <c r="BF22" s="117" t="s">
        <v>269</v>
      </c>
      <c r="BG22" s="118" t="s">
        <v>25</v>
      </c>
      <c r="BH22" s="143">
        <f>'Battle Roster'!$H$21</f>
        <v>0</v>
      </c>
      <c r="BI22" s="117" t="s">
        <v>269</v>
      </c>
      <c r="BJ22" s="118" t="s">
        <v>25</v>
      </c>
      <c r="BK22" s="143">
        <f>'Battle Roster'!$H$22</f>
        <v>0</v>
      </c>
      <c r="BL22" s="117" t="s">
        <v>269</v>
      </c>
      <c r="BM22" s="118" t="s">
        <v>25</v>
      </c>
      <c r="BN22" s="143">
        <f>'Battle Roster'!$H$23</f>
        <v>0</v>
      </c>
      <c r="BO22" s="117" t="s">
        <v>269</v>
      </c>
      <c r="BP22" s="118" t="s">
        <v>25</v>
      </c>
      <c r="BQ22" s="143">
        <f>'Battle Roster'!$H$24</f>
        <v>0</v>
      </c>
      <c r="BR22" s="117" t="s">
        <v>269</v>
      </c>
      <c r="BS22" s="118" t="s">
        <v>25</v>
      </c>
      <c r="BT22" s="143">
        <f>'Battle Roster'!$H$25</f>
        <v>0</v>
      </c>
      <c r="BU22" s="117" t="s">
        <v>269</v>
      </c>
      <c r="BV22" s="118" t="s">
        <v>25</v>
      </c>
      <c r="BW22" s="143">
        <f>'Battle Roster'!$H$26</f>
        <v>0</v>
      </c>
      <c r="BX22" s="117" t="s">
        <v>269</v>
      </c>
      <c r="BY22" s="118" t="s">
        <v>25</v>
      </c>
      <c r="BZ22" s="143">
        <f>'Battle Roster'!$H$27</f>
        <v>0</v>
      </c>
      <c r="CA22" s="117" t="s">
        <v>269</v>
      </c>
      <c r="CB22" s="118" t="s">
        <v>25</v>
      </c>
      <c r="CC22" s="143">
        <f>'Battle Roster'!$H$28</f>
        <v>0</v>
      </c>
      <c r="CD22" s="117" t="s">
        <v>269</v>
      </c>
      <c r="CE22" s="118" t="s">
        <v>25</v>
      </c>
      <c r="CF22" s="143">
        <f>'Battle Roster'!$H$29</f>
        <v>0</v>
      </c>
      <c r="CG22" s="117" t="s">
        <v>269</v>
      </c>
      <c r="CH22" s="118" t="s">
        <v>25</v>
      </c>
      <c r="CI22" s="143">
        <f>'Battle Roster'!$H$30</f>
        <v>0</v>
      </c>
      <c r="CJ22" s="117" t="s">
        <v>269</v>
      </c>
      <c r="CK22" s="118" t="s">
        <v>25</v>
      </c>
      <c r="CL22" s="143">
        <f>'Battle Roster'!$H$31</f>
        <v>0</v>
      </c>
      <c r="CM22" s="117" t="s">
        <v>269</v>
      </c>
      <c r="CN22" s="118" t="s">
        <v>25</v>
      </c>
    </row>
    <row r="23" spans="1:92" x14ac:dyDescent="0.2">
      <c r="A23" s="6">
        <f>A20+1</f>
        <v>17</v>
      </c>
      <c r="B23" s="103" t="s">
        <v>25</v>
      </c>
      <c r="C23" s="124">
        <f>HLOOKUP(C$2,Blocks,$A23,FALSE)</f>
        <v>22</v>
      </c>
      <c r="D23" s="46">
        <v>0</v>
      </c>
      <c r="E23" s="135">
        <f>HLOOKUP(C$2,Blocks,$A23,FALSE)</f>
        <v>22</v>
      </c>
      <c r="F23" s="124">
        <f>HLOOKUP(F$2,Blocks,$A23,FALSE)</f>
        <v>27</v>
      </c>
      <c r="G23" s="46">
        <v>0</v>
      </c>
      <c r="H23" s="135">
        <f>HLOOKUP(F$2,Blocks,$A23,FALSE)</f>
        <v>27</v>
      </c>
      <c r="I23" s="124">
        <f>HLOOKUP(I$2,Blocks,$A23,FALSE)</f>
        <v>18</v>
      </c>
      <c r="J23" s="46">
        <v>0</v>
      </c>
      <c r="K23" s="135">
        <f>HLOOKUP(I$2,Blocks,$A23,FALSE)</f>
        <v>18</v>
      </c>
      <c r="L23" s="124">
        <f>HLOOKUP(L$2,Blocks,$A23,FALSE)</f>
        <v>20</v>
      </c>
      <c r="M23" s="46">
        <v>0</v>
      </c>
      <c r="N23" s="135">
        <f>HLOOKUP(L$2,Blocks,$A23,FALSE)</f>
        <v>20</v>
      </c>
      <c r="O23" s="124">
        <f>HLOOKUP(O$2,Blocks,$A23,FALSE)</f>
        <v>20</v>
      </c>
      <c r="P23" s="46">
        <v>0</v>
      </c>
      <c r="Q23" s="135">
        <f>HLOOKUP(O$2,Blocks,$A23,FALSE)</f>
        <v>20</v>
      </c>
      <c r="R23" s="124">
        <f>HLOOKUP(R$2,Blocks,$A23,FALSE)</f>
        <v>20</v>
      </c>
      <c r="S23" s="46">
        <v>0</v>
      </c>
      <c r="T23" s="135">
        <f>HLOOKUP(R$2,Blocks,$A23,FALSE)</f>
        <v>20</v>
      </c>
      <c r="U23" s="124">
        <f>HLOOKUP(U$2,Blocks,$A23,FALSE)</f>
        <v>20</v>
      </c>
      <c r="V23" s="46">
        <v>0</v>
      </c>
      <c r="W23" s="135">
        <f>HLOOKUP(U$2,Blocks,$A23,FALSE)</f>
        <v>20</v>
      </c>
      <c r="X23" s="124">
        <f>HLOOKUP(X$2,Blocks,$A23,FALSE)</f>
        <v>20</v>
      </c>
      <c r="Y23" s="46">
        <v>0</v>
      </c>
      <c r="Z23" s="135">
        <f>HLOOKUP(X$2,Blocks,$A23,FALSE)</f>
        <v>20</v>
      </c>
      <c r="AA23" s="124">
        <f>HLOOKUP(AA$2,Blocks,$A23,FALSE)</f>
        <v>20</v>
      </c>
      <c r="AB23" s="46">
        <v>0</v>
      </c>
      <c r="AC23" s="135">
        <f>HLOOKUP(AA$2,Blocks,$A23,FALSE)</f>
        <v>20</v>
      </c>
      <c r="AD23" s="124">
        <f>HLOOKUP(AD$2,Blocks,$A23,FALSE)</f>
        <v>18</v>
      </c>
      <c r="AE23" s="46">
        <v>0</v>
      </c>
      <c r="AF23" s="135">
        <f>HLOOKUP(AD$2,Blocks,$A23,FALSE)</f>
        <v>18</v>
      </c>
      <c r="AG23" s="124">
        <f>HLOOKUP(AG$2,Blocks,$A23,FALSE)</f>
        <v>25</v>
      </c>
      <c r="AH23" s="46">
        <v>0</v>
      </c>
      <c r="AI23" s="135">
        <f>HLOOKUP(AG$2,Blocks,$A23,FALSE)</f>
        <v>25</v>
      </c>
      <c r="AJ23" s="124">
        <f>HLOOKUP(AJ$2,Blocks,$A23,FALSE)</f>
        <v>0</v>
      </c>
      <c r="AK23" s="46">
        <v>0</v>
      </c>
      <c r="AL23" s="135">
        <f>HLOOKUP(AJ$2,Blocks,$A23,FALSE)</f>
        <v>0</v>
      </c>
      <c r="AM23" s="124">
        <f>HLOOKUP(AM$2,Blocks,$A23,FALSE)</f>
        <v>0</v>
      </c>
      <c r="AN23" s="46">
        <v>0</v>
      </c>
      <c r="AO23" s="135">
        <f>HLOOKUP(AM$2,Blocks,$A23,FALSE)</f>
        <v>0</v>
      </c>
      <c r="AP23" s="124">
        <f>HLOOKUP(AP$2,Blocks,$A23,FALSE)</f>
        <v>0</v>
      </c>
      <c r="AQ23" s="46">
        <v>0</v>
      </c>
      <c r="AR23" s="135">
        <f>HLOOKUP(AP$2,Blocks,$A23,FALSE)</f>
        <v>0</v>
      </c>
      <c r="AS23" s="124">
        <f>HLOOKUP(AS$2,Blocks,$A23,FALSE)</f>
        <v>0</v>
      </c>
      <c r="AT23" s="46">
        <v>0</v>
      </c>
      <c r="AU23" s="135">
        <f>HLOOKUP(AS$2,Blocks,$A23,FALSE)</f>
        <v>0</v>
      </c>
      <c r="AV23" s="124">
        <f>HLOOKUP(AV$2,Blocks,$A23,FALSE)</f>
        <v>0</v>
      </c>
      <c r="AW23" s="46">
        <v>0</v>
      </c>
      <c r="AX23" s="135">
        <f>HLOOKUP(AV$2,Blocks,$A23,FALSE)</f>
        <v>0</v>
      </c>
      <c r="AY23" s="124">
        <f>HLOOKUP(AY$2,Blocks,$A23,FALSE)</f>
        <v>0</v>
      </c>
      <c r="AZ23" s="46">
        <v>0</v>
      </c>
      <c r="BA23" s="135">
        <f>HLOOKUP(AY$2,Blocks,$A23,FALSE)</f>
        <v>0</v>
      </c>
      <c r="BB23" s="124">
        <f>HLOOKUP(BB$2,Blocks,$A23,FALSE)</f>
        <v>0</v>
      </c>
      <c r="BC23" s="46">
        <v>0</v>
      </c>
      <c r="BD23" s="135">
        <f>HLOOKUP(BB$2,Blocks,$A23,FALSE)</f>
        <v>0</v>
      </c>
      <c r="BE23" s="124">
        <f>HLOOKUP(BE$2,Blocks,$A23,FALSE)</f>
        <v>0</v>
      </c>
      <c r="BF23" s="46">
        <v>0</v>
      </c>
      <c r="BG23" s="135">
        <f>HLOOKUP(BE$2,Blocks,$A23,FALSE)</f>
        <v>0</v>
      </c>
      <c r="BH23" s="124">
        <f>HLOOKUP(BH$2,Blocks,$A23,FALSE)</f>
        <v>0</v>
      </c>
      <c r="BI23" s="46">
        <v>0</v>
      </c>
      <c r="BJ23" s="135">
        <f>HLOOKUP(BH$2,Blocks,$A23,FALSE)</f>
        <v>0</v>
      </c>
      <c r="BK23" s="124">
        <f>HLOOKUP(BK$2,Blocks,$A23,FALSE)</f>
        <v>0</v>
      </c>
      <c r="BL23" s="46">
        <v>0</v>
      </c>
      <c r="BM23" s="135">
        <f>HLOOKUP(BK$2,Blocks,$A23,FALSE)</f>
        <v>0</v>
      </c>
      <c r="BN23" s="124">
        <f>HLOOKUP(BN$2,Blocks,$A23,FALSE)</f>
        <v>0</v>
      </c>
      <c r="BO23" s="46">
        <v>0</v>
      </c>
      <c r="BP23" s="135">
        <f>HLOOKUP(BN$2,Blocks,$A23,FALSE)</f>
        <v>0</v>
      </c>
      <c r="BQ23" s="124">
        <f>HLOOKUP(BQ$2,Blocks,$A23,FALSE)</f>
        <v>0</v>
      </c>
      <c r="BR23" s="46">
        <v>0</v>
      </c>
      <c r="BS23" s="135">
        <f>HLOOKUP(BQ$2,Blocks,$A23,FALSE)</f>
        <v>0</v>
      </c>
      <c r="BT23" s="124">
        <f>HLOOKUP(BT$2,Blocks,$A23,FALSE)</f>
        <v>0</v>
      </c>
      <c r="BU23" s="46">
        <v>0</v>
      </c>
      <c r="BV23" s="135">
        <f>HLOOKUP(BT$2,Blocks,$A23,FALSE)</f>
        <v>0</v>
      </c>
      <c r="BW23" s="124">
        <f>HLOOKUP(BW$2,Blocks,$A23,FALSE)</f>
        <v>0</v>
      </c>
      <c r="BX23" s="46">
        <v>0</v>
      </c>
      <c r="BY23" s="135">
        <f>HLOOKUP(BW$2,Blocks,$A23,FALSE)</f>
        <v>0</v>
      </c>
      <c r="BZ23" s="124">
        <f>HLOOKUP(BZ$2,Blocks,$A23,FALSE)</f>
        <v>0</v>
      </c>
      <c r="CA23" s="46">
        <v>0</v>
      </c>
      <c r="CB23" s="135">
        <f>HLOOKUP(BZ$2,Blocks,$A23,FALSE)</f>
        <v>0</v>
      </c>
      <c r="CC23" s="124">
        <f>HLOOKUP(CC$2,Blocks,$A23,FALSE)</f>
        <v>0</v>
      </c>
      <c r="CD23" s="46">
        <v>0</v>
      </c>
      <c r="CE23" s="135">
        <f>HLOOKUP(CC$2,Blocks,$A23,FALSE)</f>
        <v>0</v>
      </c>
      <c r="CF23" s="124">
        <f>HLOOKUP(CF$2,Blocks,$A23,FALSE)</f>
        <v>0</v>
      </c>
      <c r="CG23" s="46">
        <v>0</v>
      </c>
      <c r="CH23" s="135">
        <f>HLOOKUP(CF$2,Blocks,$A23,FALSE)</f>
        <v>0</v>
      </c>
      <c r="CI23" s="124">
        <f>HLOOKUP(CI$2,Blocks,$A23,FALSE)</f>
        <v>0</v>
      </c>
      <c r="CJ23" s="46">
        <v>0</v>
      </c>
      <c r="CK23" s="135">
        <f>HLOOKUP(CI$2,Blocks,$A23,FALSE)</f>
        <v>0</v>
      </c>
      <c r="CL23" s="124">
        <f>HLOOKUP(CL$2,Blocks,$A23,FALSE)</f>
        <v>0</v>
      </c>
      <c r="CM23" s="46">
        <v>0</v>
      </c>
      <c r="CN23" s="135">
        <f>HLOOKUP(CL$2,Blocks,$A23,FALSE)</f>
        <v>0</v>
      </c>
    </row>
    <row r="24" spans="1:92" s="248" customFormat="1" ht="45" x14ac:dyDescent="0.2">
      <c r="B24" s="109" t="s">
        <v>4828</v>
      </c>
      <c r="C24" s="247">
        <f>'Battle Roster'!$K$2</f>
        <v>0</v>
      </c>
      <c r="D24" s="119" t="s">
        <v>555</v>
      </c>
      <c r="E24" s="120" t="s">
        <v>556</v>
      </c>
      <c r="F24" s="247" t="str">
        <f>'Battle Roster'!$K$3</f>
        <v>killed</v>
      </c>
      <c r="G24" s="119" t="s">
        <v>555</v>
      </c>
      <c r="H24" s="120" t="s">
        <v>556</v>
      </c>
      <c r="I24" s="247">
        <f>'Battle Roster'!$K$4</f>
        <v>-1</v>
      </c>
      <c r="J24" s="119" t="s">
        <v>555</v>
      </c>
      <c r="K24" s="120" t="s">
        <v>556</v>
      </c>
      <c r="L24" s="247" t="str">
        <f>'Battle Roster'!$K$5</f>
        <v>killed</v>
      </c>
      <c r="M24" s="119" t="s">
        <v>555</v>
      </c>
      <c r="N24" s="120" t="s">
        <v>556</v>
      </c>
      <c r="O24" s="247" t="str">
        <f>'Battle Roster'!$K$6</f>
        <v>killed</v>
      </c>
      <c r="P24" s="119" t="s">
        <v>555</v>
      </c>
      <c r="Q24" s="120" t="s">
        <v>556</v>
      </c>
      <c r="R24" s="247" t="str">
        <f>'Battle Roster'!$K$7</f>
        <v>killed</v>
      </c>
      <c r="S24" s="119" t="s">
        <v>555</v>
      </c>
      <c r="T24" s="120" t="s">
        <v>556</v>
      </c>
      <c r="U24" s="247" t="str">
        <f>'Battle Roster'!$K$8</f>
        <v>killed</v>
      </c>
      <c r="V24" s="119" t="s">
        <v>555</v>
      </c>
      <c r="W24" s="120" t="s">
        <v>556</v>
      </c>
      <c r="X24" s="247" t="str">
        <f>'Battle Roster'!$K$9</f>
        <v>killed</v>
      </c>
      <c r="Y24" s="119" t="s">
        <v>555</v>
      </c>
      <c r="Z24" s="120" t="s">
        <v>556</v>
      </c>
      <c r="AA24" s="247" t="str">
        <f>'Battle Roster'!$K$10</f>
        <v>killed</v>
      </c>
      <c r="AB24" s="119" t="s">
        <v>555</v>
      </c>
      <c r="AC24" s="120" t="s">
        <v>556</v>
      </c>
      <c r="AD24" s="247">
        <f>'Battle Roster'!$K$11</f>
        <v>0</v>
      </c>
      <c r="AE24" s="119" t="s">
        <v>555</v>
      </c>
      <c r="AF24" s="120" t="s">
        <v>556</v>
      </c>
      <c r="AG24" s="247">
        <f>'Battle Roster'!$K$12</f>
        <v>0</v>
      </c>
      <c r="AH24" s="119" t="s">
        <v>555</v>
      </c>
      <c r="AI24" s="120" t="s">
        <v>556</v>
      </c>
      <c r="AJ24" s="247">
        <f>'Battle Roster'!$K$13</f>
        <v>0</v>
      </c>
      <c r="AK24" s="119" t="s">
        <v>555</v>
      </c>
      <c r="AL24" s="120" t="s">
        <v>556</v>
      </c>
      <c r="AM24" s="247">
        <f>'Battle Roster'!$K$14</f>
        <v>0</v>
      </c>
      <c r="AN24" s="119" t="s">
        <v>555</v>
      </c>
      <c r="AO24" s="120" t="s">
        <v>556</v>
      </c>
      <c r="AP24" s="247">
        <f>'Battle Roster'!$K$15</f>
        <v>0</v>
      </c>
      <c r="AQ24" s="119" t="s">
        <v>555</v>
      </c>
      <c r="AR24" s="120" t="s">
        <v>556</v>
      </c>
      <c r="AS24" s="247">
        <f>'Battle Roster'!$K$16</f>
        <v>0</v>
      </c>
      <c r="AT24" s="119" t="s">
        <v>555</v>
      </c>
      <c r="AU24" s="120" t="s">
        <v>556</v>
      </c>
      <c r="AV24" s="247">
        <f>'Battle Roster'!$K$17</f>
        <v>0</v>
      </c>
      <c r="AW24" s="119" t="s">
        <v>555</v>
      </c>
      <c r="AX24" s="120" t="s">
        <v>556</v>
      </c>
      <c r="AY24" s="247">
        <f>'Battle Roster'!$K$18</f>
        <v>0</v>
      </c>
      <c r="AZ24" s="119" t="s">
        <v>555</v>
      </c>
      <c r="BA24" s="120" t="s">
        <v>556</v>
      </c>
      <c r="BB24" s="247">
        <f>'Battle Roster'!$K$19</f>
        <v>0</v>
      </c>
      <c r="BC24" s="119" t="s">
        <v>555</v>
      </c>
      <c r="BD24" s="120" t="s">
        <v>556</v>
      </c>
      <c r="BE24" s="247">
        <f>'Battle Roster'!$K$20</f>
        <v>0</v>
      </c>
      <c r="BF24" s="119" t="s">
        <v>555</v>
      </c>
      <c r="BG24" s="120" t="s">
        <v>556</v>
      </c>
      <c r="BH24" s="247">
        <f>'Battle Roster'!$K$21</f>
        <v>0</v>
      </c>
      <c r="BI24" s="119" t="s">
        <v>555</v>
      </c>
      <c r="BJ24" s="120" t="s">
        <v>556</v>
      </c>
      <c r="BK24" s="247">
        <f>'Battle Roster'!$K$22</f>
        <v>0</v>
      </c>
      <c r="BL24" s="119" t="s">
        <v>555</v>
      </c>
      <c r="BM24" s="120" t="s">
        <v>556</v>
      </c>
      <c r="BN24" s="247">
        <f>'Battle Roster'!$K$23</f>
        <v>0</v>
      </c>
      <c r="BO24" s="119" t="s">
        <v>555</v>
      </c>
      <c r="BP24" s="120" t="s">
        <v>556</v>
      </c>
      <c r="BQ24" s="247">
        <f>'Battle Roster'!$K$24</f>
        <v>0</v>
      </c>
      <c r="BR24" s="119" t="s">
        <v>555</v>
      </c>
      <c r="BS24" s="120" t="s">
        <v>556</v>
      </c>
      <c r="BT24" s="247">
        <f>'Battle Roster'!$K$25</f>
        <v>0</v>
      </c>
      <c r="BU24" s="119" t="s">
        <v>555</v>
      </c>
      <c r="BV24" s="120" t="s">
        <v>556</v>
      </c>
      <c r="BW24" s="247">
        <f>'Battle Roster'!$K$26</f>
        <v>0</v>
      </c>
      <c r="BX24" s="119" t="s">
        <v>555</v>
      </c>
      <c r="BY24" s="120" t="s">
        <v>556</v>
      </c>
      <c r="BZ24" s="247">
        <f>'Battle Roster'!$K$27</f>
        <v>0</v>
      </c>
      <c r="CA24" s="119" t="s">
        <v>555</v>
      </c>
      <c r="CB24" s="120" t="s">
        <v>556</v>
      </c>
      <c r="CC24" s="247">
        <f>'Battle Roster'!$K$28</f>
        <v>0</v>
      </c>
      <c r="CD24" s="119" t="s">
        <v>555</v>
      </c>
      <c r="CE24" s="120" t="s">
        <v>556</v>
      </c>
      <c r="CF24" s="247">
        <f>'Battle Roster'!$K$29</f>
        <v>0</v>
      </c>
      <c r="CG24" s="119" t="s">
        <v>555</v>
      </c>
      <c r="CH24" s="120" t="s">
        <v>556</v>
      </c>
      <c r="CI24" s="247">
        <f>'Battle Roster'!$K$30</f>
        <v>0</v>
      </c>
      <c r="CJ24" s="119" t="s">
        <v>555</v>
      </c>
      <c r="CK24" s="120" t="s">
        <v>556</v>
      </c>
      <c r="CL24" s="247">
        <f>'Battle Roster'!$K$31</f>
        <v>0</v>
      </c>
      <c r="CM24" s="119" t="s">
        <v>555</v>
      </c>
      <c r="CN24" s="120" t="s">
        <v>556</v>
      </c>
    </row>
    <row r="25" spans="1:92" ht="15" hidden="1" customHeight="1" outlineLevel="1" x14ac:dyDescent="0.2">
      <c r="B25" s="110" t="s">
        <v>61</v>
      </c>
      <c r="C25" s="136">
        <v>0</v>
      </c>
      <c r="D25" s="13"/>
      <c r="E25" s="14"/>
      <c r="F25" s="136">
        <v>0</v>
      </c>
      <c r="G25" s="13"/>
      <c r="H25" s="14"/>
      <c r="I25" s="136">
        <v>0</v>
      </c>
      <c r="J25" s="13"/>
      <c r="K25" s="14"/>
      <c r="L25" s="136">
        <v>0</v>
      </c>
      <c r="M25" s="13"/>
      <c r="N25" s="14"/>
      <c r="O25" s="136">
        <v>0</v>
      </c>
      <c r="P25" s="13"/>
      <c r="Q25" s="14"/>
      <c r="R25" s="136">
        <v>0</v>
      </c>
      <c r="S25" s="13"/>
      <c r="T25" s="14"/>
      <c r="U25" s="136">
        <v>0</v>
      </c>
      <c r="V25" s="13"/>
      <c r="W25" s="14"/>
      <c r="X25" s="136">
        <v>0</v>
      </c>
      <c r="Y25" s="13"/>
      <c r="Z25" s="14"/>
      <c r="AA25" s="136">
        <v>0</v>
      </c>
      <c r="AB25" s="13"/>
      <c r="AC25" s="14"/>
      <c r="AD25" s="136">
        <v>0</v>
      </c>
      <c r="AE25" s="13"/>
      <c r="AF25" s="14"/>
      <c r="AG25" s="136">
        <v>0</v>
      </c>
      <c r="AH25" s="13"/>
      <c r="AI25" s="14"/>
      <c r="AJ25" s="136">
        <v>0</v>
      </c>
      <c r="AK25" s="13"/>
      <c r="AL25" s="14"/>
      <c r="AM25" s="136">
        <v>0</v>
      </c>
      <c r="AN25" s="13"/>
      <c r="AO25" s="14"/>
      <c r="AP25" s="136">
        <v>0</v>
      </c>
      <c r="AQ25" s="13"/>
      <c r="AR25" s="14"/>
      <c r="AS25" s="136">
        <v>0</v>
      </c>
      <c r="AT25" s="13"/>
      <c r="AU25" s="14"/>
      <c r="AV25" s="136">
        <v>0</v>
      </c>
      <c r="AW25" s="13"/>
      <c r="AX25" s="14"/>
      <c r="AY25" s="136">
        <v>0</v>
      </c>
      <c r="AZ25" s="13"/>
      <c r="BA25" s="14"/>
      <c r="BB25" s="136">
        <v>0</v>
      </c>
      <c r="BC25" s="13"/>
      <c r="BD25" s="14"/>
      <c r="BE25" s="136">
        <v>0</v>
      </c>
      <c r="BF25" s="13"/>
      <c r="BG25" s="14"/>
      <c r="BH25" s="136">
        <v>0</v>
      </c>
      <c r="BI25" s="13"/>
      <c r="BJ25" s="14"/>
      <c r="BK25" s="136">
        <v>0</v>
      </c>
      <c r="BL25" s="13"/>
      <c r="BM25" s="14"/>
      <c r="BN25" s="136">
        <v>0</v>
      </c>
      <c r="BO25" s="13"/>
      <c r="BP25" s="14"/>
      <c r="BQ25" s="136">
        <v>0</v>
      </c>
      <c r="BR25" s="13"/>
      <c r="BS25" s="14"/>
      <c r="BT25" s="136">
        <v>0</v>
      </c>
      <c r="BU25" s="13"/>
      <c r="BV25" s="14"/>
      <c r="BW25" s="136">
        <v>0</v>
      </c>
      <c r="BX25" s="13"/>
      <c r="BY25" s="14"/>
      <c r="BZ25" s="136">
        <v>0</v>
      </c>
      <c r="CA25" s="13"/>
      <c r="CB25" s="14"/>
      <c r="CC25" s="136">
        <v>0</v>
      </c>
      <c r="CD25" s="13"/>
      <c r="CE25" s="14"/>
      <c r="CF25" s="136">
        <v>0</v>
      </c>
      <c r="CG25" s="13"/>
      <c r="CH25" s="14"/>
      <c r="CI25" s="136">
        <v>0</v>
      </c>
      <c r="CJ25" s="13"/>
      <c r="CK25" s="14"/>
      <c r="CL25" s="136">
        <v>0</v>
      </c>
      <c r="CM25" s="13"/>
      <c r="CN25" s="14"/>
    </row>
    <row r="26" spans="1:92" ht="15" hidden="1" customHeight="1" outlineLevel="1" x14ac:dyDescent="0.2">
      <c r="B26" s="110" t="s">
        <v>62</v>
      </c>
      <c r="C26" s="136">
        <v>0</v>
      </c>
      <c r="D26" s="13"/>
      <c r="E26" s="14"/>
      <c r="F26" s="136">
        <v>0</v>
      </c>
      <c r="G26" s="13"/>
      <c r="H26" s="14"/>
      <c r="I26" s="136">
        <v>0</v>
      </c>
      <c r="J26" s="13"/>
      <c r="K26" s="14"/>
      <c r="L26" s="136">
        <v>0</v>
      </c>
      <c r="M26" s="13"/>
      <c r="N26" s="14"/>
      <c r="O26" s="136">
        <v>0</v>
      </c>
      <c r="P26" s="13"/>
      <c r="Q26" s="14"/>
      <c r="R26" s="136">
        <v>0</v>
      </c>
      <c r="S26" s="13"/>
      <c r="T26" s="14"/>
      <c r="U26" s="136">
        <v>0</v>
      </c>
      <c r="V26" s="13"/>
      <c r="W26" s="14"/>
      <c r="X26" s="136">
        <v>0</v>
      </c>
      <c r="Y26" s="13"/>
      <c r="Z26" s="14"/>
      <c r="AA26" s="136">
        <v>0</v>
      </c>
      <c r="AB26" s="13"/>
      <c r="AC26" s="14"/>
      <c r="AD26" s="136">
        <v>0</v>
      </c>
      <c r="AE26" s="13"/>
      <c r="AF26" s="14"/>
      <c r="AG26" s="136">
        <v>0</v>
      </c>
      <c r="AH26" s="13"/>
      <c r="AI26" s="14"/>
      <c r="AJ26" s="136">
        <v>0</v>
      </c>
      <c r="AK26" s="13"/>
      <c r="AL26" s="14"/>
      <c r="AM26" s="136">
        <v>0</v>
      </c>
      <c r="AN26" s="13"/>
      <c r="AO26" s="14"/>
      <c r="AP26" s="136">
        <v>0</v>
      </c>
      <c r="AQ26" s="13"/>
      <c r="AR26" s="14"/>
      <c r="AS26" s="136">
        <v>0</v>
      </c>
      <c r="AT26" s="13"/>
      <c r="AU26" s="14"/>
      <c r="AV26" s="136">
        <v>0</v>
      </c>
      <c r="AW26" s="13"/>
      <c r="AX26" s="14"/>
      <c r="AY26" s="136">
        <v>0</v>
      </c>
      <c r="AZ26" s="13"/>
      <c r="BA26" s="14"/>
      <c r="BB26" s="136">
        <v>0</v>
      </c>
      <c r="BC26" s="13"/>
      <c r="BD26" s="14"/>
      <c r="BE26" s="136">
        <v>0</v>
      </c>
      <c r="BF26" s="13"/>
      <c r="BG26" s="14"/>
      <c r="BH26" s="136">
        <v>0</v>
      </c>
      <c r="BI26" s="13"/>
      <c r="BJ26" s="14"/>
      <c r="BK26" s="136">
        <v>0</v>
      </c>
      <c r="BL26" s="13"/>
      <c r="BM26" s="14"/>
      <c r="BN26" s="136">
        <v>0</v>
      </c>
      <c r="BO26" s="13"/>
      <c r="BP26" s="14"/>
      <c r="BQ26" s="136">
        <v>0</v>
      </c>
      <c r="BR26" s="13"/>
      <c r="BS26" s="14"/>
      <c r="BT26" s="136">
        <v>0</v>
      </c>
      <c r="BU26" s="13"/>
      <c r="BV26" s="14"/>
      <c r="BW26" s="136">
        <v>0</v>
      </c>
      <c r="BX26" s="13"/>
      <c r="BY26" s="14"/>
      <c r="BZ26" s="136">
        <v>0</v>
      </c>
      <c r="CA26" s="13"/>
      <c r="CB26" s="14"/>
      <c r="CC26" s="136">
        <v>0</v>
      </c>
      <c r="CD26" s="13"/>
      <c r="CE26" s="14"/>
      <c r="CF26" s="136">
        <v>0</v>
      </c>
      <c r="CG26" s="13"/>
      <c r="CH26" s="14"/>
      <c r="CI26" s="136">
        <v>0</v>
      </c>
      <c r="CJ26" s="13"/>
      <c r="CK26" s="14"/>
      <c r="CL26" s="136">
        <v>0</v>
      </c>
      <c r="CM26" s="13"/>
      <c r="CN26" s="14"/>
    </row>
    <row r="27" spans="1:92" s="34" customFormat="1" ht="15" hidden="1" customHeight="1" outlineLevel="1" x14ac:dyDescent="0.2">
      <c r="A27" s="31"/>
      <c r="B27" s="111" t="s">
        <v>63</v>
      </c>
      <c r="C27" s="137">
        <v>0</v>
      </c>
      <c r="D27" s="32"/>
      <c r="E27" s="33"/>
      <c r="F27" s="137">
        <v>0</v>
      </c>
      <c r="G27" s="32"/>
      <c r="H27" s="33"/>
      <c r="I27" s="137">
        <v>0</v>
      </c>
      <c r="J27" s="32"/>
      <c r="K27" s="33"/>
      <c r="L27" s="137">
        <v>0</v>
      </c>
      <c r="M27" s="32"/>
      <c r="N27" s="33"/>
      <c r="O27" s="137">
        <v>0</v>
      </c>
      <c r="P27" s="32"/>
      <c r="Q27" s="33"/>
      <c r="R27" s="137">
        <v>0</v>
      </c>
      <c r="S27" s="32"/>
      <c r="T27" s="33"/>
      <c r="U27" s="137">
        <v>0</v>
      </c>
      <c r="V27" s="32"/>
      <c r="W27" s="33"/>
      <c r="X27" s="137">
        <v>0</v>
      </c>
      <c r="Y27" s="32"/>
      <c r="Z27" s="33"/>
      <c r="AA27" s="137">
        <v>0</v>
      </c>
      <c r="AB27" s="32"/>
      <c r="AC27" s="33"/>
      <c r="AD27" s="137">
        <v>0</v>
      </c>
      <c r="AE27" s="32"/>
      <c r="AF27" s="33"/>
      <c r="AG27" s="137">
        <v>0</v>
      </c>
      <c r="AH27" s="32"/>
      <c r="AI27" s="33"/>
      <c r="AJ27" s="137">
        <v>0</v>
      </c>
      <c r="AK27" s="32"/>
      <c r="AL27" s="33"/>
      <c r="AM27" s="137">
        <v>0</v>
      </c>
      <c r="AN27" s="32"/>
      <c r="AO27" s="33"/>
      <c r="AP27" s="137">
        <v>0</v>
      </c>
      <c r="AQ27" s="32"/>
      <c r="AR27" s="33"/>
      <c r="AS27" s="137">
        <v>0</v>
      </c>
      <c r="AT27" s="32"/>
      <c r="AU27" s="33"/>
      <c r="AV27" s="137">
        <v>0</v>
      </c>
      <c r="AW27" s="32"/>
      <c r="AX27" s="33"/>
      <c r="AY27" s="137">
        <v>0</v>
      </c>
      <c r="AZ27" s="32"/>
      <c r="BA27" s="33"/>
      <c r="BB27" s="137">
        <v>0</v>
      </c>
      <c r="BC27" s="32"/>
      <c r="BD27" s="33"/>
      <c r="BE27" s="137">
        <v>0</v>
      </c>
      <c r="BF27" s="32"/>
      <c r="BG27" s="33"/>
      <c r="BH27" s="137">
        <v>0</v>
      </c>
      <c r="BI27" s="32"/>
      <c r="BJ27" s="33"/>
      <c r="BK27" s="137">
        <v>0</v>
      </c>
      <c r="BL27" s="32"/>
      <c r="BM27" s="33"/>
      <c r="BN27" s="137">
        <v>0</v>
      </c>
      <c r="BO27" s="32"/>
      <c r="BP27" s="33"/>
      <c r="BQ27" s="137">
        <v>0</v>
      </c>
      <c r="BR27" s="32"/>
      <c r="BS27" s="33"/>
      <c r="BT27" s="137">
        <v>0</v>
      </c>
      <c r="BU27" s="32"/>
      <c r="BV27" s="33"/>
      <c r="BW27" s="137">
        <v>0</v>
      </c>
      <c r="BX27" s="32"/>
      <c r="BY27" s="33"/>
      <c r="BZ27" s="137">
        <v>0</v>
      </c>
      <c r="CA27" s="32"/>
      <c r="CB27" s="33"/>
      <c r="CC27" s="137">
        <v>0</v>
      </c>
      <c r="CD27" s="32"/>
      <c r="CE27" s="33"/>
      <c r="CF27" s="137">
        <v>0</v>
      </c>
      <c r="CG27" s="32"/>
      <c r="CH27" s="33"/>
      <c r="CI27" s="137">
        <v>0</v>
      </c>
      <c r="CJ27" s="32"/>
      <c r="CK27" s="33"/>
      <c r="CL27" s="137">
        <v>0</v>
      </c>
      <c r="CM27" s="32"/>
      <c r="CN27" s="33"/>
    </row>
    <row r="28" spans="1:92" s="89" customFormat="1" ht="141.75" hidden="1" customHeight="1" outlineLevel="1" x14ac:dyDescent="0.2">
      <c r="A28" s="6">
        <f>A23+1</f>
        <v>18</v>
      </c>
      <c r="B28" s="103" t="s">
        <v>27</v>
      </c>
      <c r="C28" s="260" t="str">
        <f>HLOOKUP(C$2,Blocks,$A28,FALSE)</f>
        <v>Melee lightsaber +14 (2d8+13)
Melee lightsaber +15 (2d8+15) with Personal Modifications
Melee lightsaber +12 (2d8+13) with Dual weapon strike (full action)
Melee lightsaber +13 (2d8+15) with Dual (full) &amp; Pers Mods
Melee 2h lightsaber +14 (2d8+17)
Melee 2h lightsaber +15 (2d8+19) with Personal Modifications
Melee mounted lightsaber +13 (2d8+11)
Melee mounted lightsaber +14 (2d8+13) with Personal Modifications
Melee mounted lightsaber +11 (2d8+11) with Dual weapon strike (full action)
Melee mounted lightsaber +12 (2d8+13) with Dual (full) &amp; Pers Mods</v>
      </c>
      <c r="D28" s="261"/>
      <c r="E28" s="262"/>
      <c r="F28" s="260" t="str">
        <f>HLOOKUP(F$2,Blocks,$A28,FALSE)</f>
        <v>Melee by weapon +12</v>
      </c>
      <c r="G28" s="261"/>
      <c r="H28" s="262"/>
      <c r="I28" s="260" t="str">
        <f>HLOOKUP(I$2,Blocks,$A28,FALSE)</f>
        <v>Melee lightsaber +7 (2d8+3)
Melee kinetic lightsaber +9 (2d8+6)</v>
      </c>
      <c r="J28" s="261"/>
      <c r="K28" s="262"/>
      <c r="L28" s="260" t="str">
        <f>HLOOKUP(L$2,Blocks,$A28,FALSE)</f>
        <v>Melee arg'garok +9 (2d12+8)</v>
      </c>
      <c r="M28" s="261"/>
      <c r="N28" s="262"/>
      <c r="O28" s="260" t="str">
        <f>HLOOKUP(O$2,Blocks,$A28,FALSE)</f>
        <v>Melee arg'garok +9 (2d12+8)</v>
      </c>
      <c r="P28" s="261"/>
      <c r="Q28" s="262"/>
      <c r="R28" s="260" t="str">
        <f>HLOOKUP(R$2,Blocks,$A28,FALSE)</f>
        <v>Melee arg'garok +9 (2d12+8)</v>
      </c>
      <c r="S28" s="261"/>
      <c r="T28" s="262"/>
      <c r="U28" s="260" t="str">
        <f>HLOOKUP(U$2,Blocks,$A28,FALSE)</f>
        <v>Melee arg'garok +9 (2d12+8)</v>
      </c>
      <c r="V28" s="261"/>
      <c r="W28" s="262"/>
      <c r="X28" s="260" t="str">
        <f>HLOOKUP(X$2,Blocks,$A28,FALSE)</f>
        <v>Melee arg'garok +9 (2d12+8)</v>
      </c>
      <c r="Y28" s="261"/>
      <c r="Z28" s="262"/>
      <c r="AA28" s="260" t="str">
        <f>HLOOKUP(AA$2,Blocks,$A28,FALSE)</f>
        <v>Melee arg'garok +9 (2d12+8)</v>
      </c>
      <c r="AB28" s="261"/>
      <c r="AC28" s="262"/>
      <c r="AD28" s="260" t="str">
        <f>HLOOKUP(AD$2,Blocks,$A28,FALSE)</f>
        <v>Melee lightsaber +10 (2d8+5)
Melee lightsaber +12 (2d8+5) with Charge
Melee lightsaber +12 (2d8+7) with Pack Hunter (flanking)
Melee lightsaber +8 (3d8+5) with Rapid Strike
Melee lightsaber +10 (3d8+7) with Rapid Strike and Pack Hunter</v>
      </c>
      <c r="AE28" s="261"/>
      <c r="AF28" s="262"/>
      <c r="AG28" s="260" t="str">
        <f>HLOOKUP(AG$2,Blocks,$A28,FALSE)</f>
        <v>Melee lightsaber, crossguard +15 (2d8+14)
Melee lightsaber, crossguard +17 (2d8+14) with Charge
Melee lightsaber, crossguard +16 (2d8+14) with Battle Meditation
Melee lightsaber, crossguard +18 (2d8+14) with Charge and Bt Med
Melee reactive claw +13 (1d10+8)
Melee reactive claw +14 (1d10+8) with Battle Meditation</v>
      </c>
      <c r="AH28" s="261"/>
      <c r="AI28" s="262"/>
      <c r="AJ28" s="260" t="str">
        <f>HLOOKUP(AJ$2,Blocks,$A28,FALSE)</f>
        <v xml:space="preserve"> </v>
      </c>
      <c r="AK28" s="261"/>
      <c r="AL28" s="262"/>
      <c r="AM28" s="260" t="str">
        <f>HLOOKUP(AM$2,Blocks,$A28,FALSE)</f>
        <v xml:space="preserve"> </v>
      </c>
      <c r="AN28" s="261"/>
      <c r="AO28" s="262"/>
      <c r="AP28" s="260" t="str">
        <f>HLOOKUP(AP$2,Blocks,$A28,FALSE)</f>
        <v xml:space="preserve"> </v>
      </c>
      <c r="AQ28" s="261"/>
      <c r="AR28" s="262"/>
      <c r="AS28" s="260" t="str">
        <f>HLOOKUP(AS$2,Blocks,$A28,FALSE)</f>
        <v xml:space="preserve"> </v>
      </c>
      <c r="AT28" s="261"/>
      <c r="AU28" s="262"/>
      <c r="AV28" s="260" t="str">
        <f>HLOOKUP(AV$2,Blocks,$A28,FALSE)</f>
        <v xml:space="preserve"> </v>
      </c>
      <c r="AW28" s="261"/>
      <c r="AX28" s="262"/>
      <c r="AY28" s="260" t="str">
        <f>HLOOKUP(AY$2,Blocks,$A28,FALSE)</f>
        <v xml:space="preserve"> </v>
      </c>
      <c r="AZ28" s="261"/>
      <c r="BA28" s="262"/>
      <c r="BB28" s="260" t="str">
        <f>HLOOKUP(BB$2,Blocks,$A28,FALSE)</f>
        <v xml:space="preserve"> </v>
      </c>
      <c r="BC28" s="261"/>
      <c r="BD28" s="262"/>
      <c r="BE28" s="260" t="str">
        <f>HLOOKUP(BE$2,Blocks,$A28,FALSE)</f>
        <v xml:space="preserve"> </v>
      </c>
      <c r="BF28" s="261"/>
      <c r="BG28" s="262"/>
      <c r="BH28" s="260" t="str">
        <f>HLOOKUP(BH$2,Blocks,$A28,FALSE)</f>
        <v xml:space="preserve"> </v>
      </c>
      <c r="BI28" s="261"/>
      <c r="BJ28" s="262"/>
      <c r="BK28" s="260" t="str">
        <f>HLOOKUP(BK$2,Blocks,$A28,FALSE)</f>
        <v xml:space="preserve"> </v>
      </c>
      <c r="BL28" s="261"/>
      <c r="BM28" s="262"/>
      <c r="BN28" s="260" t="str">
        <f>HLOOKUP(BN$2,Blocks,$A28,FALSE)</f>
        <v xml:space="preserve"> </v>
      </c>
      <c r="BO28" s="261"/>
      <c r="BP28" s="262"/>
      <c r="BQ28" s="260" t="str">
        <f>HLOOKUP(BQ$2,Blocks,$A28,FALSE)</f>
        <v xml:space="preserve"> </v>
      </c>
      <c r="BR28" s="261"/>
      <c r="BS28" s="262"/>
      <c r="BT28" s="260" t="str">
        <f>HLOOKUP(BT$2,Blocks,$A28,FALSE)</f>
        <v xml:space="preserve"> </v>
      </c>
      <c r="BU28" s="261"/>
      <c r="BV28" s="262"/>
      <c r="BW28" s="260" t="str">
        <f>HLOOKUP(BW$2,Blocks,$A28,FALSE)</f>
        <v xml:space="preserve"> </v>
      </c>
      <c r="BX28" s="261"/>
      <c r="BY28" s="262"/>
      <c r="BZ28" s="260" t="str">
        <f>HLOOKUP(BZ$2,Blocks,$A28,FALSE)</f>
        <v xml:space="preserve"> </v>
      </c>
      <c r="CA28" s="261"/>
      <c r="CB28" s="262"/>
      <c r="CC28" s="260" t="str">
        <f>HLOOKUP(CC$2,Blocks,$A28,FALSE)</f>
        <v xml:space="preserve"> </v>
      </c>
      <c r="CD28" s="261"/>
      <c r="CE28" s="262"/>
      <c r="CF28" s="260" t="str">
        <f>HLOOKUP(CF$2,Blocks,$A28,FALSE)</f>
        <v xml:space="preserve"> </v>
      </c>
      <c r="CG28" s="261"/>
      <c r="CH28" s="262"/>
      <c r="CI28" s="260" t="str">
        <f>HLOOKUP(CI$2,Blocks,$A28,FALSE)</f>
        <v xml:space="preserve"> </v>
      </c>
      <c r="CJ28" s="261"/>
      <c r="CK28" s="262"/>
      <c r="CL28" s="260" t="str">
        <f>HLOOKUP(CL$2,Blocks,$A28,FALSE)</f>
        <v xml:space="preserve"> </v>
      </c>
      <c r="CM28" s="261"/>
      <c r="CN28" s="262"/>
    </row>
    <row r="29" spans="1:92" s="89" customFormat="1" ht="146.25" hidden="1" customHeight="1" outlineLevel="1" x14ac:dyDescent="0.2">
      <c r="A29" s="6">
        <f>A28+1</f>
        <v>19</v>
      </c>
      <c r="B29" s="103" t="s">
        <v>28</v>
      </c>
      <c r="C29" s="260" t="str">
        <f>HLOOKUP(C$2,Blocks,$A29,FALSE)</f>
        <v>Ranged blaster pistol, heavy +7 (3d8+4)
Ranged blaster pistol, heavy +8 (3d8+6) with Personal Modifications</v>
      </c>
      <c r="D29" s="261"/>
      <c r="E29" s="262"/>
      <c r="F29" s="260" t="str">
        <f>HLOOKUP(F$2,Blocks,$A29,FALSE)</f>
        <v>Ranged blaster pistol, hold-out +15 (3d4+10)
Ranged blaster pistol, hold-out +16 (4d4+13) with Rapid Shot and Point Blank Shot
Ranged blaster pistol, hold-out +15 (3d4+10) and blaster pistol, hold-out +15 (3d4+10)
Ranged blaster pistol, hold-out +16 (4d4+13) with Rapid Shot and Point Blank Shot and blaster pistol, hold-out +16 (4d4+13) with Rapid Shot and Point Blank Shot
Ranged blaster pistol, hold-out +15 (3d4+10)
Ranged blaster pistol, hold-out +16 (4d4+13) with Rapid Shot and Point Blank Shot</v>
      </c>
      <c r="G29" s="261"/>
      <c r="H29" s="262"/>
      <c r="I29" s="260" t="str">
        <f>HLOOKUP(I$2,Blocks,$A29,FALSE)</f>
        <v>Ranged by weapon +7</v>
      </c>
      <c r="J29" s="261"/>
      <c r="K29" s="262"/>
      <c r="L29" s="260" t="str">
        <f>HLOOKUP(L$2,Blocks,$A29,FALSE)</f>
        <v>Ranged by weapon +5</v>
      </c>
      <c r="M29" s="261"/>
      <c r="N29" s="262"/>
      <c r="O29" s="260" t="str">
        <f>HLOOKUP(O$2,Blocks,$A29,FALSE)</f>
        <v>Ranged by weapon +5</v>
      </c>
      <c r="P29" s="261"/>
      <c r="Q29" s="262"/>
      <c r="R29" s="260" t="str">
        <f>HLOOKUP(R$2,Blocks,$A29,FALSE)</f>
        <v>Ranged by weapon +5</v>
      </c>
      <c r="S29" s="261"/>
      <c r="T29" s="262"/>
      <c r="U29" s="260" t="str">
        <f>HLOOKUP(U$2,Blocks,$A29,FALSE)</f>
        <v>Ranged by weapon +5</v>
      </c>
      <c r="V29" s="261"/>
      <c r="W29" s="262"/>
      <c r="X29" s="260" t="str">
        <f>HLOOKUP(X$2,Blocks,$A29,FALSE)</f>
        <v>Ranged by weapon +5</v>
      </c>
      <c r="Y29" s="261"/>
      <c r="Z29" s="262"/>
      <c r="AA29" s="260" t="str">
        <f>HLOOKUP(AA$2,Blocks,$A29,FALSE)</f>
        <v>Ranged by weapon +5</v>
      </c>
      <c r="AB29" s="261"/>
      <c r="AC29" s="262"/>
      <c r="AD29" s="260" t="str">
        <f>HLOOKUP(AD$2,Blocks,$A29,FALSE)</f>
        <v>Ranged by weapon +9</v>
      </c>
      <c r="AE29" s="261"/>
      <c r="AF29" s="262"/>
      <c r="AG29" s="260" t="str">
        <f>HLOOKUP(AG$2,Blocks,$A29,FALSE)</f>
        <v>Ranged by weapon +9</v>
      </c>
      <c r="AH29" s="261"/>
      <c r="AI29" s="262"/>
      <c r="AJ29" s="260" t="str">
        <f>HLOOKUP(AJ$2,Blocks,$A29,FALSE)</f>
        <v xml:space="preserve"> </v>
      </c>
      <c r="AK29" s="261"/>
      <c r="AL29" s="262"/>
      <c r="AM29" s="260" t="str">
        <f>HLOOKUP(AM$2,Blocks,$A29,FALSE)</f>
        <v xml:space="preserve"> </v>
      </c>
      <c r="AN29" s="261"/>
      <c r="AO29" s="262"/>
      <c r="AP29" s="260" t="str">
        <f>HLOOKUP(AP$2,Blocks,$A29,FALSE)</f>
        <v xml:space="preserve"> </v>
      </c>
      <c r="AQ29" s="261"/>
      <c r="AR29" s="262"/>
      <c r="AS29" s="260" t="str">
        <f>HLOOKUP(AS$2,Blocks,$A29,FALSE)</f>
        <v xml:space="preserve"> </v>
      </c>
      <c r="AT29" s="261"/>
      <c r="AU29" s="262"/>
      <c r="AV29" s="260" t="str">
        <f>HLOOKUP(AV$2,Blocks,$A29,FALSE)</f>
        <v xml:space="preserve"> </v>
      </c>
      <c r="AW29" s="261"/>
      <c r="AX29" s="262"/>
      <c r="AY29" s="260" t="str">
        <f>HLOOKUP(AY$2,Blocks,$A29,FALSE)</f>
        <v xml:space="preserve"> </v>
      </c>
      <c r="AZ29" s="261"/>
      <c r="BA29" s="262"/>
      <c r="BB29" s="260" t="str">
        <f>HLOOKUP(BB$2,Blocks,$A29,FALSE)</f>
        <v xml:space="preserve"> </v>
      </c>
      <c r="BC29" s="261"/>
      <c r="BD29" s="262"/>
      <c r="BE29" s="260" t="str">
        <f>HLOOKUP(BE$2,Blocks,$A29,FALSE)</f>
        <v xml:space="preserve"> </v>
      </c>
      <c r="BF29" s="261"/>
      <c r="BG29" s="262"/>
      <c r="BH29" s="260" t="str">
        <f>HLOOKUP(BH$2,Blocks,$A29,FALSE)</f>
        <v xml:space="preserve"> </v>
      </c>
      <c r="BI29" s="261"/>
      <c r="BJ29" s="262"/>
      <c r="BK29" s="260" t="str">
        <f>HLOOKUP(BK$2,Blocks,$A29,FALSE)</f>
        <v xml:space="preserve"> </v>
      </c>
      <c r="BL29" s="261"/>
      <c r="BM29" s="262"/>
      <c r="BN29" s="260" t="str">
        <f>HLOOKUP(BN$2,Blocks,$A29,FALSE)</f>
        <v xml:space="preserve"> </v>
      </c>
      <c r="BO29" s="261"/>
      <c r="BP29" s="262"/>
      <c r="BQ29" s="260" t="str">
        <f>HLOOKUP(BQ$2,Blocks,$A29,FALSE)</f>
        <v xml:space="preserve"> </v>
      </c>
      <c r="BR29" s="261"/>
      <c r="BS29" s="262"/>
      <c r="BT29" s="260" t="str">
        <f>HLOOKUP(BT$2,Blocks,$A29,FALSE)</f>
        <v xml:space="preserve"> </v>
      </c>
      <c r="BU29" s="261"/>
      <c r="BV29" s="262"/>
      <c r="BW29" s="260" t="str">
        <f>HLOOKUP(BW$2,Blocks,$A29,FALSE)</f>
        <v xml:space="preserve"> </v>
      </c>
      <c r="BX29" s="261"/>
      <c r="BY29" s="262"/>
      <c r="BZ29" s="260" t="str">
        <f>HLOOKUP(BZ$2,Blocks,$A29,FALSE)</f>
        <v xml:space="preserve"> </v>
      </c>
      <c r="CA29" s="261"/>
      <c r="CB29" s="262"/>
      <c r="CC29" s="260" t="str">
        <f>HLOOKUP(CC$2,Blocks,$A29,FALSE)</f>
        <v xml:space="preserve"> </v>
      </c>
      <c r="CD29" s="261"/>
      <c r="CE29" s="262"/>
      <c r="CF29" s="260" t="str">
        <f>HLOOKUP(CF$2,Blocks,$A29,FALSE)</f>
        <v xml:space="preserve"> </v>
      </c>
      <c r="CG29" s="261"/>
      <c r="CH29" s="262"/>
      <c r="CI29" s="260" t="str">
        <f>HLOOKUP(CI$2,Blocks,$A29,FALSE)</f>
        <v xml:space="preserve"> </v>
      </c>
      <c r="CJ29" s="261"/>
      <c r="CK29" s="262"/>
      <c r="CL29" s="260" t="str">
        <f>HLOOKUP(CL$2,Blocks,$A29,FALSE)</f>
        <v xml:space="preserve"> </v>
      </c>
      <c r="CM29" s="261"/>
      <c r="CN29" s="262"/>
    </row>
    <row r="30" spans="1:92" ht="15" customHeight="1" collapsed="1" x14ac:dyDescent="0.2">
      <c r="A30" s="6">
        <f>A29+1</f>
        <v>20</v>
      </c>
      <c r="B30" s="107" t="s">
        <v>248</v>
      </c>
      <c r="C30" s="138">
        <f>HLOOKUP(C$2,Blocks,$A30,FALSE)-E30</f>
        <v>0</v>
      </c>
      <c r="D30" s="90" t="str">
        <f t="shared" ref="D30" si="61">IF(C30&gt;0,"Remaining","Reload (move)")</f>
        <v>Reload (move)</v>
      </c>
      <c r="E30" s="139">
        <v>0</v>
      </c>
      <c r="F30" s="138">
        <f>HLOOKUP(F$2,Blocks,$A30,FALSE)-H30</f>
        <v>2</v>
      </c>
      <c r="G30" s="90" t="str">
        <f t="shared" ref="G30:G31" si="62">IF(F30&gt;0,"Remaining","Reload (move)")</f>
        <v>Remaining</v>
      </c>
      <c r="H30" s="139">
        <v>10</v>
      </c>
      <c r="I30" s="138">
        <f>HLOOKUP(I$2,Blocks,$A30,FALSE)-K30</f>
        <v>0</v>
      </c>
      <c r="J30" s="90" t="str">
        <f t="shared" ref="J30:J31" si="63">IF(I30&gt;0,"Remaining","Reload (move)")</f>
        <v>Reload (move)</v>
      </c>
      <c r="K30" s="139">
        <v>0</v>
      </c>
      <c r="L30" s="138">
        <f>HLOOKUP(L$2,Blocks,$A30,FALSE)-N30</f>
        <v>12</v>
      </c>
      <c r="M30" s="90" t="str">
        <f t="shared" ref="M30:M31" si="64">IF(L30&gt;0,"Remaining","Reload (move)")</f>
        <v>Remaining</v>
      </c>
      <c r="N30" s="139">
        <v>0</v>
      </c>
      <c r="O30" s="138">
        <f>HLOOKUP(O$2,Blocks,$A30,FALSE)-Q30</f>
        <v>12</v>
      </c>
      <c r="P30" s="90" t="str">
        <f t="shared" ref="P30:P31" si="65">IF(O30&gt;0,"Remaining","Reload (move)")</f>
        <v>Remaining</v>
      </c>
      <c r="Q30" s="139">
        <v>0</v>
      </c>
      <c r="R30" s="138">
        <f>HLOOKUP(R$2,Blocks,$A30,FALSE)-T30</f>
        <v>12</v>
      </c>
      <c r="S30" s="90" t="str">
        <f t="shared" ref="S30:S31" si="66">IF(R30&gt;0,"Remaining","Reload (move)")</f>
        <v>Remaining</v>
      </c>
      <c r="T30" s="139">
        <v>0</v>
      </c>
      <c r="U30" s="138">
        <f>HLOOKUP(U$2,Blocks,$A30,FALSE)-W30</f>
        <v>12</v>
      </c>
      <c r="V30" s="90" t="str">
        <f t="shared" ref="V30:V31" si="67">IF(U30&gt;0,"Remaining","Reload (move)")</f>
        <v>Remaining</v>
      </c>
      <c r="W30" s="139">
        <v>0</v>
      </c>
      <c r="X30" s="138">
        <f>HLOOKUP(X$2,Blocks,$A30,FALSE)-Z30</f>
        <v>12</v>
      </c>
      <c r="Y30" s="90" t="str">
        <f t="shared" ref="Y30:Y31" si="68">IF(X30&gt;0,"Remaining","Reload (move)")</f>
        <v>Remaining</v>
      </c>
      <c r="Z30" s="139">
        <v>0</v>
      </c>
      <c r="AA30" s="138">
        <f>HLOOKUP(AA$2,Blocks,$A30,FALSE)-AC30</f>
        <v>12</v>
      </c>
      <c r="AB30" s="90" t="str">
        <f t="shared" ref="AB30:AB31" si="69">IF(AA30&gt;0,"Remaining","Reload (move)")</f>
        <v>Remaining</v>
      </c>
      <c r="AC30" s="139">
        <v>0</v>
      </c>
      <c r="AD30" s="138">
        <f>HLOOKUP(AD$2,Blocks,$A30,FALSE)-AF30</f>
        <v>0</v>
      </c>
      <c r="AE30" s="90" t="str">
        <f t="shared" ref="AE30:AE31" si="70">IF(AD30&gt;0,"Remaining","Reload (move)")</f>
        <v>Reload (move)</v>
      </c>
      <c r="AF30" s="139">
        <v>0</v>
      </c>
      <c r="AG30" s="138">
        <f>HLOOKUP(AG$2,Blocks,$A30,FALSE)-AI30</f>
        <v>0</v>
      </c>
      <c r="AH30" s="90" t="str">
        <f t="shared" ref="AH30:AH31" si="71">IF(AG30&gt;0,"Remaining","Reload (move)")</f>
        <v>Reload (move)</v>
      </c>
      <c r="AI30" s="139">
        <v>0</v>
      </c>
      <c r="AJ30" s="138">
        <f>HLOOKUP(AJ$2,Blocks,$A30,FALSE)-AL30</f>
        <v>0</v>
      </c>
      <c r="AK30" s="90" t="str">
        <f t="shared" ref="AK30:AK31" si="72">IF(AJ30&gt;0,"Remaining","Reload (move)")</f>
        <v>Reload (move)</v>
      </c>
      <c r="AL30" s="139">
        <v>0</v>
      </c>
      <c r="AM30" s="138">
        <f>HLOOKUP(AM$2,Blocks,$A30,FALSE)-AO30</f>
        <v>0</v>
      </c>
      <c r="AN30" s="90" t="str">
        <f t="shared" ref="AN30:AN31" si="73">IF(AM30&gt;0,"Remaining","Reload (move)")</f>
        <v>Reload (move)</v>
      </c>
      <c r="AO30" s="139">
        <v>0</v>
      </c>
      <c r="AP30" s="138">
        <f>HLOOKUP(AP$2,Blocks,$A30,FALSE)-AR30</f>
        <v>0</v>
      </c>
      <c r="AQ30" s="90" t="str">
        <f t="shared" ref="AQ30:AQ31" si="74">IF(AP30&gt;0,"Remaining","Reload (move)")</f>
        <v>Reload (move)</v>
      </c>
      <c r="AR30" s="139">
        <v>0</v>
      </c>
      <c r="AS30" s="138">
        <f>HLOOKUP(AS$2,Blocks,$A30,FALSE)-AU30</f>
        <v>0</v>
      </c>
      <c r="AT30" s="90" t="str">
        <f t="shared" ref="AT30:AT31" si="75">IF(AS30&gt;0,"Remaining","Reload (move)")</f>
        <v>Reload (move)</v>
      </c>
      <c r="AU30" s="139">
        <v>0</v>
      </c>
      <c r="AV30" s="138">
        <f>HLOOKUP(AV$2,Blocks,$A30,FALSE)-AX30</f>
        <v>0</v>
      </c>
      <c r="AW30" s="90" t="str">
        <f t="shared" ref="AW30:AW31" si="76">IF(AV30&gt;0,"Remaining","Reload (move)")</f>
        <v>Reload (move)</v>
      </c>
      <c r="AX30" s="139">
        <v>0</v>
      </c>
      <c r="AY30" s="138">
        <f>HLOOKUP(AY$2,Blocks,$A30,FALSE)-BA30</f>
        <v>0</v>
      </c>
      <c r="AZ30" s="90" t="str">
        <f t="shared" ref="AZ30:AZ31" si="77">IF(AY30&gt;0,"Remaining","Reload (move)")</f>
        <v>Reload (move)</v>
      </c>
      <c r="BA30" s="139">
        <v>0</v>
      </c>
      <c r="BB30" s="138">
        <f>HLOOKUP(BB$2,Blocks,$A30,FALSE)-BD30</f>
        <v>0</v>
      </c>
      <c r="BC30" s="90" t="str">
        <f t="shared" ref="BC30:BC31" si="78">IF(BB30&gt;0,"Remaining","Reload (move)")</f>
        <v>Reload (move)</v>
      </c>
      <c r="BD30" s="139">
        <v>0</v>
      </c>
      <c r="BE30" s="138">
        <f>HLOOKUP(BE$2,Blocks,$A30,FALSE)-BG30</f>
        <v>0</v>
      </c>
      <c r="BF30" s="90" t="str">
        <f t="shared" ref="BF30:BF31" si="79">IF(BE30&gt;0,"Remaining","Reload (move)")</f>
        <v>Reload (move)</v>
      </c>
      <c r="BG30" s="139">
        <v>0</v>
      </c>
      <c r="BH30" s="138">
        <f>HLOOKUP(BH$2,Blocks,$A30,FALSE)-BJ30</f>
        <v>0</v>
      </c>
      <c r="BI30" s="90" t="str">
        <f t="shared" ref="BI30:BI31" si="80">IF(BH30&gt;0,"Remaining","Reload (move)")</f>
        <v>Reload (move)</v>
      </c>
      <c r="BJ30" s="139">
        <v>0</v>
      </c>
      <c r="BK30" s="138">
        <f>HLOOKUP(BK$2,Blocks,$A30,FALSE)-BM30</f>
        <v>0</v>
      </c>
      <c r="BL30" s="90" t="str">
        <f t="shared" ref="BL30:BL31" si="81">IF(BK30&gt;0,"Remaining","Reload (move)")</f>
        <v>Reload (move)</v>
      </c>
      <c r="BM30" s="139">
        <v>0</v>
      </c>
      <c r="BN30" s="138">
        <f>HLOOKUP(BN$2,Blocks,$A30,FALSE)-BP30</f>
        <v>0</v>
      </c>
      <c r="BO30" s="90" t="str">
        <f t="shared" ref="BO30:BO31" si="82">IF(BN30&gt;0,"Remaining","Reload (move)")</f>
        <v>Reload (move)</v>
      </c>
      <c r="BP30" s="139">
        <v>0</v>
      </c>
      <c r="BQ30" s="138">
        <f>HLOOKUP(BQ$2,Blocks,$A30,FALSE)-BS30</f>
        <v>0</v>
      </c>
      <c r="BR30" s="90" t="str">
        <f t="shared" ref="BR30:BR31" si="83">IF(BQ30&gt;0,"Remaining","Reload (move)")</f>
        <v>Reload (move)</v>
      </c>
      <c r="BS30" s="139">
        <v>0</v>
      </c>
      <c r="BT30" s="138">
        <f>HLOOKUP(BT$2,Blocks,$A30,FALSE)-BV30</f>
        <v>0</v>
      </c>
      <c r="BU30" s="90" t="str">
        <f t="shared" ref="BU30:BU31" si="84">IF(BT30&gt;0,"Remaining","Reload (move)")</f>
        <v>Reload (move)</v>
      </c>
      <c r="BV30" s="139">
        <v>0</v>
      </c>
      <c r="BW30" s="138">
        <f>HLOOKUP(BW$2,Blocks,$A30,FALSE)-BY30</f>
        <v>0</v>
      </c>
      <c r="BX30" s="90" t="str">
        <f t="shared" ref="BX30:BX31" si="85">IF(BW30&gt;0,"Remaining","Reload (move)")</f>
        <v>Reload (move)</v>
      </c>
      <c r="BY30" s="139">
        <v>0</v>
      </c>
      <c r="BZ30" s="138">
        <f>HLOOKUP(BZ$2,Blocks,$A30,FALSE)-CB30</f>
        <v>0</v>
      </c>
      <c r="CA30" s="90" t="str">
        <f t="shared" ref="CA30:CA31" si="86">IF(BZ30&gt;0,"Remaining","Reload (move)")</f>
        <v>Reload (move)</v>
      </c>
      <c r="CB30" s="139">
        <v>0</v>
      </c>
      <c r="CC30" s="138">
        <f>HLOOKUP(CC$2,Blocks,$A30,FALSE)-CE30</f>
        <v>0</v>
      </c>
      <c r="CD30" s="90" t="str">
        <f t="shared" ref="CD30:CD31" si="87">IF(CC30&gt;0,"Remaining","Reload (move)")</f>
        <v>Reload (move)</v>
      </c>
      <c r="CE30" s="139">
        <v>0</v>
      </c>
      <c r="CF30" s="138">
        <f>HLOOKUP(CF$2,Blocks,$A30,FALSE)-CH30</f>
        <v>0</v>
      </c>
      <c r="CG30" s="90" t="str">
        <f t="shared" ref="CG30:CG31" si="88">IF(CF30&gt;0,"Remaining","Reload (move)")</f>
        <v>Reload (move)</v>
      </c>
      <c r="CH30" s="139">
        <v>0</v>
      </c>
      <c r="CI30" s="138">
        <f>HLOOKUP(CI$2,Blocks,$A30,FALSE)-CK30</f>
        <v>0</v>
      </c>
      <c r="CJ30" s="90" t="str">
        <f t="shared" ref="CJ30:CJ31" si="89">IF(CI30&gt;0,"Remaining","Reload (move)")</f>
        <v>Reload (move)</v>
      </c>
      <c r="CK30" s="139">
        <v>0</v>
      </c>
      <c r="CL30" s="138">
        <f>HLOOKUP(CL$2,Blocks,$A30,FALSE)-CN30</f>
        <v>0</v>
      </c>
      <c r="CM30" s="90" t="str">
        <f t="shared" ref="CM30:CM31" si="90">IF(CL30&gt;0,"Remaining","Reload (move)")</f>
        <v>Reload (move)</v>
      </c>
      <c r="CN30" s="139">
        <v>0</v>
      </c>
    </row>
    <row r="31" spans="1:92" ht="15" customHeight="1" x14ac:dyDescent="0.2">
      <c r="A31" s="6">
        <f t="shared" ref="A31:A35" si="91">A30+1</f>
        <v>21</v>
      </c>
      <c r="B31" s="107" t="s">
        <v>249</v>
      </c>
      <c r="C31" s="138">
        <f>HLOOKUP(C$2,Blocks,$A31,FALSE)-E31</f>
        <v>0</v>
      </c>
      <c r="D31" s="90" t="str">
        <f t="shared" ref="D31" si="92">IF(C31&gt;0,"Remaining","Reload (move)")</f>
        <v>Reload (move)</v>
      </c>
      <c r="E31" s="139">
        <v>0</v>
      </c>
      <c r="F31" s="138">
        <f>HLOOKUP(F$2,Blocks,$A31,FALSE)-H31</f>
        <v>2</v>
      </c>
      <c r="G31" s="90" t="str">
        <f t="shared" si="62"/>
        <v>Remaining</v>
      </c>
      <c r="H31" s="139">
        <v>10</v>
      </c>
      <c r="I31" s="138">
        <f>HLOOKUP(I$2,Blocks,$A31,FALSE)-K31</f>
        <v>0</v>
      </c>
      <c r="J31" s="90" t="str">
        <f t="shared" si="63"/>
        <v>Reload (move)</v>
      </c>
      <c r="K31" s="139">
        <v>0</v>
      </c>
      <c r="L31" s="138">
        <f>HLOOKUP(L$2,Blocks,$A31,FALSE)-N31</f>
        <v>12</v>
      </c>
      <c r="M31" s="90" t="str">
        <f t="shared" si="64"/>
        <v>Remaining</v>
      </c>
      <c r="N31" s="139">
        <v>0</v>
      </c>
      <c r="O31" s="138">
        <f>HLOOKUP(O$2,Blocks,$A31,FALSE)-Q31</f>
        <v>12</v>
      </c>
      <c r="P31" s="90" t="str">
        <f t="shared" si="65"/>
        <v>Remaining</v>
      </c>
      <c r="Q31" s="139">
        <v>0</v>
      </c>
      <c r="R31" s="138">
        <f>HLOOKUP(R$2,Blocks,$A31,FALSE)-T31</f>
        <v>12</v>
      </c>
      <c r="S31" s="90" t="str">
        <f t="shared" si="66"/>
        <v>Remaining</v>
      </c>
      <c r="T31" s="139">
        <v>0</v>
      </c>
      <c r="U31" s="138">
        <f>HLOOKUP(U$2,Blocks,$A31,FALSE)-W31</f>
        <v>12</v>
      </c>
      <c r="V31" s="90" t="str">
        <f t="shared" si="67"/>
        <v>Remaining</v>
      </c>
      <c r="W31" s="139">
        <v>0</v>
      </c>
      <c r="X31" s="138">
        <f>HLOOKUP(X$2,Blocks,$A31,FALSE)-Z31</f>
        <v>12</v>
      </c>
      <c r="Y31" s="90" t="str">
        <f t="shared" si="68"/>
        <v>Remaining</v>
      </c>
      <c r="Z31" s="139">
        <v>0</v>
      </c>
      <c r="AA31" s="138">
        <f>HLOOKUP(AA$2,Blocks,$A31,FALSE)-AC31</f>
        <v>12</v>
      </c>
      <c r="AB31" s="90" t="str">
        <f t="shared" si="69"/>
        <v>Remaining</v>
      </c>
      <c r="AC31" s="139">
        <v>0</v>
      </c>
      <c r="AD31" s="138">
        <f>HLOOKUP(AD$2,Blocks,$A31,FALSE)-AF31</f>
        <v>0</v>
      </c>
      <c r="AE31" s="90" t="str">
        <f t="shared" si="70"/>
        <v>Reload (move)</v>
      </c>
      <c r="AF31" s="139">
        <v>0</v>
      </c>
      <c r="AG31" s="138">
        <f>HLOOKUP(AG$2,Blocks,$A31,FALSE)-AI31</f>
        <v>0</v>
      </c>
      <c r="AH31" s="90" t="str">
        <f t="shared" si="71"/>
        <v>Reload (move)</v>
      </c>
      <c r="AI31" s="139">
        <v>0</v>
      </c>
      <c r="AJ31" s="138">
        <f>HLOOKUP(AJ$2,Blocks,$A31,FALSE)-AL31</f>
        <v>0</v>
      </c>
      <c r="AK31" s="90" t="str">
        <f t="shared" si="72"/>
        <v>Reload (move)</v>
      </c>
      <c r="AL31" s="139">
        <v>0</v>
      </c>
      <c r="AM31" s="138">
        <f>HLOOKUP(AM$2,Blocks,$A31,FALSE)-AO31</f>
        <v>0</v>
      </c>
      <c r="AN31" s="90" t="str">
        <f t="shared" si="73"/>
        <v>Reload (move)</v>
      </c>
      <c r="AO31" s="139">
        <v>0</v>
      </c>
      <c r="AP31" s="138">
        <f>HLOOKUP(AP$2,Blocks,$A31,FALSE)-AR31</f>
        <v>0</v>
      </c>
      <c r="AQ31" s="90" t="str">
        <f t="shared" si="74"/>
        <v>Reload (move)</v>
      </c>
      <c r="AR31" s="139">
        <v>0</v>
      </c>
      <c r="AS31" s="138">
        <f>HLOOKUP(AS$2,Blocks,$A31,FALSE)-AU31</f>
        <v>0</v>
      </c>
      <c r="AT31" s="90" t="str">
        <f t="shared" si="75"/>
        <v>Reload (move)</v>
      </c>
      <c r="AU31" s="139">
        <v>0</v>
      </c>
      <c r="AV31" s="138">
        <f>HLOOKUP(AV$2,Blocks,$A31,FALSE)-AX31</f>
        <v>0</v>
      </c>
      <c r="AW31" s="90" t="str">
        <f t="shared" si="76"/>
        <v>Reload (move)</v>
      </c>
      <c r="AX31" s="139">
        <v>0</v>
      </c>
      <c r="AY31" s="138">
        <f>HLOOKUP(AY$2,Blocks,$A31,FALSE)-BA31</f>
        <v>0</v>
      </c>
      <c r="AZ31" s="90" t="str">
        <f t="shared" si="77"/>
        <v>Reload (move)</v>
      </c>
      <c r="BA31" s="139">
        <v>0</v>
      </c>
      <c r="BB31" s="138">
        <f>HLOOKUP(BB$2,Blocks,$A31,FALSE)-BD31</f>
        <v>0</v>
      </c>
      <c r="BC31" s="90" t="str">
        <f t="shared" si="78"/>
        <v>Reload (move)</v>
      </c>
      <c r="BD31" s="139">
        <v>0</v>
      </c>
      <c r="BE31" s="138">
        <f>HLOOKUP(BE$2,Blocks,$A31,FALSE)-BG31</f>
        <v>0</v>
      </c>
      <c r="BF31" s="90" t="str">
        <f t="shared" si="79"/>
        <v>Reload (move)</v>
      </c>
      <c r="BG31" s="139">
        <v>0</v>
      </c>
      <c r="BH31" s="138">
        <f>HLOOKUP(BH$2,Blocks,$A31,FALSE)-BJ31</f>
        <v>0</v>
      </c>
      <c r="BI31" s="90" t="str">
        <f t="shared" si="80"/>
        <v>Reload (move)</v>
      </c>
      <c r="BJ31" s="139">
        <v>0</v>
      </c>
      <c r="BK31" s="138">
        <f>HLOOKUP(BK$2,Blocks,$A31,FALSE)-BM31</f>
        <v>0</v>
      </c>
      <c r="BL31" s="90" t="str">
        <f t="shared" si="81"/>
        <v>Reload (move)</v>
      </c>
      <c r="BM31" s="139">
        <v>0</v>
      </c>
      <c r="BN31" s="138">
        <f>HLOOKUP(BN$2,Blocks,$A31,FALSE)-BP31</f>
        <v>0</v>
      </c>
      <c r="BO31" s="90" t="str">
        <f t="shared" si="82"/>
        <v>Reload (move)</v>
      </c>
      <c r="BP31" s="139">
        <v>0</v>
      </c>
      <c r="BQ31" s="138">
        <f>HLOOKUP(BQ$2,Blocks,$A31,FALSE)-BS31</f>
        <v>0</v>
      </c>
      <c r="BR31" s="90" t="str">
        <f t="shared" si="83"/>
        <v>Reload (move)</v>
      </c>
      <c r="BS31" s="139">
        <v>0</v>
      </c>
      <c r="BT31" s="138">
        <f>HLOOKUP(BT$2,Blocks,$A31,FALSE)-BV31</f>
        <v>0</v>
      </c>
      <c r="BU31" s="90" t="str">
        <f t="shared" si="84"/>
        <v>Reload (move)</v>
      </c>
      <c r="BV31" s="139">
        <v>0</v>
      </c>
      <c r="BW31" s="138">
        <f>HLOOKUP(BW$2,Blocks,$A31,FALSE)-BY31</f>
        <v>0</v>
      </c>
      <c r="BX31" s="90" t="str">
        <f t="shared" si="85"/>
        <v>Reload (move)</v>
      </c>
      <c r="BY31" s="139">
        <v>0</v>
      </c>
      <c r="BZ31" s="138">
        <f>HLOOKUP(BZ$2,Blocks,$A31,FALSE)-CB31</f>
        <v>0</v>
      </c>
      <c r="CA31" s="90" t="str">
        <f t="shared" si="86"/>
        <v>Reload (move)</v>
      </c>
      <c r="CB31" s="139">
        <v>0</v>
      </c>
      <c r="CC31" s="138">
        <f>HLOOKUP(CC$2,Blocks,$A31,FALSE)-CE31</f>
        <v>0</v>
      </c>
      <c r="CD31" s="90" t="str">
        <f t="shared" si="87"/>
        <v>Reload (move)</v>
      </c>
      <c r="CE31" s="139">
        <v>0</v>
      </c>
      <c r="CF31" s="138">
        <f>HLOOKUP(CF$2,Blocks,$A31,FALSE)-CH31</f>
        <v>0</v>
      </c>
      <c r="CG31" s="90" t="str">
        <f t="shared" si="88"/>
        <v>Reload (move)</v>
      </c>
      <c r="CH31" s="139">
        <v>0</v>
      </c>
      <c r="CI31" s="138">
        <f>HLOOKUP(CI$2,Blocks,$A31,FALSE)-CK31</f>
        <v>0</v>
      </c>
      <c r="CJ31" s="90" t="str">
        <f t="shared" si="89"/>
        <v>Reload (move)</v>
      </c>
      <c r="CK31" s="139">
        <v>0</v>
      </c>
      <c r="CL31" s="138">
        <f>HLOOKUP(CL$2,Blocks,$A31,FALSE)-CN31</f>
        <v>0</v>
      </c>
      <c r="CM31" s="90" t="str">
        <f t="shared" si="90"/>
        <v>Reload (move)</v>
      </c>
      <c r="CN31" s="139">
        <v>0</v>
      </c>
    </row>
    <row r="32" spans="1:92" s="89" customFormat="1" ht="15" hidden="1" customHeight="1" outlineLevel="1" x14ac:dyDescent="0.2">
      <c r="A32" s="6">
        <f t="shared" si="91"/>
        <v>22</v>
      </c>
      <c r="B32" s="103" t="s">
        <v>50</v>
      </c>
      <c r="C32" s="260" t="str">
        <f t="shared" ref="C32:C40" si="93">HLOOKUP(C$2,Blocks,$A32,FALSE)</f>
        <v>Base Atk +8; Grp +12</v>
      </c>
      <c r="D32" s="261"/>
      <c r="E32" s="262"/>
      <c r="F32" s="260" t="str">
        <f t="shared" ref="F32:F40" si="94">HLOOKUP(F$2,Blocks,$A32,FALSE)</f>
        <v>Base Atk +11; Grp +15</v>
      </c>
      <c r="G32" s="261"/>
      <c r="H32" s="262"/>
      <c r="I32" s="260" t="str">
        <f t="shared" ref="I32:I40" si="95">HLOOKUP(I$2,Blocks,$A32,FALSE)</f>
        <v>Base Atk +6; Grp +7</v>
      </c>
      <c r="J32" s="261"/>
      <c r="K32" s="262"/>
      <c r="L32" s="260" t="str">
        <f t="shared" ref="L32:L40" si="96">HLOOKUP(L$2,Blocks,$A32,FALSE)</f>
        <v>Base Atk +5; Grp +9</v>
      </c>
      <c r="M32" s="261"/>
      <c r="N32" s="262"/>
      <c r="O32" s="260" t="str">
        <f t="shared" ref="O32:O40" si="97">HLOOKUP(O$2,Blocks,$A32,FALSE)</f>
        <v>Base Atk +5; Grp +9</v>
      </c>
      <c r="P32" s="261"/>
      <c r="Q32" s="262"/>
      <c r="R32" s="260" t="str">
        <f t="shared" ref="R32:R40" si="98">HLOOKUP(R$2,Blocks,$A32,FALSE)</f>
        <v>Base Atk +5; Grp +9</v>
      </c>
      <c r="S32" s="261"/>
      <c r="T32" s="262"/>
      <c r="U32" s="260" t="str">
        <f t="shared" ref="U32:U40" si="99">HLOOKUP(U$2,Blocks,$A32,FALSE)</f>
        <v>Base Atk +5; Grp +9</v>
      </c>
      <c r="V32" s="261"/>
      <c r="W32" s="262"/>
      <c r="X32" s="260" t="str">
        <f t="shared" ref="X32:X40" si="100">HLOOKUP(X$2,Blocks,$A32,FALSE)</f>
        <v>Base Atk +5; Grp +9</v>
      </c>
      <c r="Y32" s="261"/>
      <c r="Z32" s="262"/>
      <c r="AA32" s="260" t="str">
        <f t="shared" ref="AA32:AA40" si="101">HLOOKUP(AA$2,Blocks,$A32,FALSE)</f>
        <v>Base Atk +5; Grp +9</v>
      </c>
      <c r="AB32" s="261"/>
      <c r="AC32" s="262"/>
      <c r="AD32" s="260" t="str">
        <f t="shared" ref="AD32:AD40" si="102">HLOOKUP(AD$2,Blocks,$A32,FALSE)</f>
        <v>Base Atk +5; Grp +9</v>
      </c>
      <c r="AE32" s="261"/>
      <c r="AF32" s="262"/>
      <c r="AG32" s="260" t="str">
        <f t="shared" ref="AG32:AG40" si="103">HLOOKUP(AG$2,Blocks,$A32,FALSE)</f>
        <v>Base Atk +9; Grp +13</v>
      </c>
      <c r="AH32" s="261"/>
      <c r="AI32" s="262"/>
      <c r="AJ32" s="260" t="str">
        <f t="shared" ref="AJ32:AJ40" si="104">HLOOKUP(AJ$2,Blocks,$A32,FALSE)</f>
        <v>Base Atk +x; Grp +x</v>
      </c>
      <c r="AK32" s="261"/>
      <c r="AL32" s="262"/>
      <c r="AM32" s="260" t="str">
        <f t="shared" ref="AM32:AM40" si="105">HLOOKUP(AM$2,Blocks,$A32,FALSE)</f>
        <v>Base Atk +x; Grp +x</v>
      </c>
      <c r="AN32" s="261"/>
      <c r="AO32" s="262"/>
      <c r="AP32" s="260" t="str">
        <f t="shared" ref="AP32:AP40" si="106">HLOOKUP(AP$2,Blocks,$A32,FALSE)</f>
        <v>Base Atk +x; Grp +x</v>
      </c>
      <c r="AQ32" s="261"/>
      <c r="AR32" s="262"/>
      <c r="AS32" s="260" t="str">
        <f t="shared" ref="AS32:AS40" si="107">HLOOKUP(AS$2,Blocks,$A32,FALSE)</f>
        <v>Base Atk +x; Grp +x</v>
      </c>
      <c r="AT32" s="261"/>
      <c r="AU32" s="262"/>
      <c r="AV32" s="260" t="str">
        <f t="shared" ref="AV32:AV40" si="108">HLOOKUP(AV$2,Blocks,$A32,FALSE)</f>
        <v>Base Atk +x; Grp +x</v>
      </c>
      <c r="AW32" s="261"/>
      <c r="AX32" s="262"/>
      <c r="AY32" s="260" t="str">
        <f t="shared" ref="AY32:AY40" si="109">HLOOKUP(AY$2,Blocks,$A32,FALSE)</f>
        <v>Base Atk +x; Grp +x</v>
      </c>
      <c r="AZ32" s="261"/>
      <c r="BA32" s="262"/>
      <c r="BB32" s="260" t="str">
        <f t="shared" ref="BB32:BB40" si="110">HLOOKUP(BB$2,Blocks,$A32,FALSE)</f>
        <v>Base Atk +x; Grp +x</v>
      </c>
      <c r="BC32" s="261"/>
      <c r="BD32" s="262"/>
      <c r="BE32" s="260" t="str">
        <f t="shared" ref="BE32:BE40" si="111">HLOOKUP(BE$2,Blocks,$A32,FALSE)</f>
        <v>Base Atk +x; Grp +x</v>
      </c>
      <c r="BF32" s="261"/>
      <c r="BG32" s="262"/>
      <c r="BH32" s="260" t="str">
        <f t="shared" ref="BH32:BH40" si="112">HLOOKUP(BH$2,Blocks,$A32,FALSE)</f>
        <v>Base Atk +x; Grp +x</v>
      </c>
      <c r="BI32" s="261"/>
      <c r="BJ32" s="262"/>
      <c r="BK32" s="260" t="str">
        <f t="shared" ref="BK32:BK40" si="113">HLOOKUP(BK$2,Blocks,$A32,FALSE)</f>
        <v>Base Atk +x; Grp +x</v>
      </c>
      <c r="BL32" s="261"/>
      <c r="BM32" s="262"/>
      <c r="BN32" s="260" t="str">
        <f t="shared" ref="BN32:BN40" si="114">HLOOKUP(BN$2,Blocks,$A32,FALSE)</f>
        <v>Base Atk +x; Grp +x</v>
      </c>
      <c r="BO32" s="261"/>
      <c r="BP32" s="262"/>
      <c r="BQ32" s="260" t="str">
        <f t="shared" ref="BQ32:BQ40" si="115">HLOOKUP(BQ$2,Blocks,$A32,FALSE)</f>
        <v>Base Atk +x; Grp +x</v>
      </c>
      <c r="BR32" s="261"/>
      <c r="BS32" s="262"/>
      <c r="BT32" s="260" t="str">
        <f t="shared" ref="BT32:BT40" si="116">HLOOKUP(BT$2,Blocks,$A32,FALSE)</f>
        <v>Base Atk +x; Grp +x</v>
      </c>
      <c r="BU32" s="261"/>
      <c r="BV32" s="262"/>
      <c r="BW32" s="260" t="str">
        <f t="shared" ref="BW32:BW40" si="117">HLOOKUP(BW$2,Blocks,$A32,FALSE)</f>
        <v>Base Atk +x; Grp +x</v>
      </c>
      <c r="BX32" s="261"/>
      <c r="BY32" s="262"/>
      <c r="BZ32" s="260" t="str">
        <f t="shared" ref="BZ32:BZ40" si="118">HLOOKUP(BZ$2,Blocks,$A32,FALSE)</f>
        <v>Base Atk +x; Grp +x</v>
      </c>
      <c r="CA32" s="261"/>
      <c r="CB32" s="262"/>
      <c r="CC32" s="260" t="str">
        <f t="shared" ref="CC32:CC40" si="119">HLOOKUP(CC$2,Blocks,$A32,FALSE)</f>
        <v>Base Atk +x; Grp +x</v>
      </c>
      <c r="CD32" s="261"/>
      <c r="CE32" s="262"/>
      <c r="CF32" s="260" t="str">
        <f t="shared" ref="CF32:CF40" si="120">HLOOKUP(CF$2,Blocks,$A32,FALSE)</f>
        <v>Base Atk +x; Grp +x</v>
      </c>
      <c r="CG32" s="261"/>
      <c r="CH32" s="262"/>
      <c r="CI32" s="260" t="str">
        <f t="shared" ref="CI32:CI40" si="121">HLOOKUP(CI$2,Blocks,$A32,FALSE)</f>
        <v>Base Atk +x; Grp +x</v>
      </c>
      <c r="CJ32" s="261"/>
      <c r="CK32" s="262"/>
      <c r="CL32" s="260" t="str">
        <f t="shared" ref="CL32:CL40" si="122">HLOOKUP(CL$2,Blocks,$A32,FALSE)</f>
        <v>Base Atk +x; Grp +x</v>
      </c>
      <c r="CM32" s="261"/>
      <c r="CN32" s="262"/>
    </row>
    <row r="33" spans="1:92" s="89" customFormat="1" ht="15" hidden="1" customHeight="1" outlineLevel="1" x14ac:dyDescent="0.2">
      <c r="A33" s="6">
        <f t="shared" si="91"/>
        <v>23</v>
      </c>
      <c r="B33" s="103" t="s">
        <v>51</v>
      </c>
      <c r="C33" s="260" t="str">
        <f t="shared" si="93"/>
        <v>Dual Weapon Mastery I, Dual Weapon Mastery II, Follow Through, Point Blank Shot</v>
      </c>
      <c r="D33" s="261"/>
      <c r="E33" s="262"/>
      <c r="F33" s="260" t="str">
        <f t="shared" si="94"/>
        <v>Accelerated Strike, Dual Weapon Mastery I, Dual Weapon Mastery II, Point Blank Shot, Precise Shot, Rapid Shot</v>
      </c>
      <c r="G33" s="261"/>
      <c r="H33" s="262"/>
      <c r="I33" s="260" t="str">
        <f t="shared" si="95"/>
        <v/>
      </c>
      <c r="J33" s="261"/>
      <c r="K33" s="262"/>
      <c r="L33" s="260" t="str">
        <f t="shared" si="96"/>
        <v/>
      </c>
      <c r="M33" s="261"/>
      <c r="N33" s="262"/>
      <c r="O33" s="260" t="str">
        <f t="shared" si="97"/>
        <v/>
      </c>
      <c r="P33" s="261"/>
      <c r="Q33" s="262"/>
      <c r="R33" s="260" t="str">
        <f t="shared" si="98"/>
        <v/>
      </c>
      <c r="S33" s="261"/>
      <c r="T33" s="262"/>
      <c r="U33" s="260" t="str">
        <f t="shared" si="99"/>
        <v/>
      </c>
      <c r="V33" s="261"/>
      <c r="W33" s="262"/>
      <c r="X33" s="260" t="str">
        <f t="shared" si="100"/>
        <v/>
      </c>
      <c r="Y33" s="261"/>
      <c r="Z33" s="262"/>
      <c r="AA33" s="260" t="str">
        <f t="shared" si="101"/>
        <v/>
      </c>
      <c r="AB33" s="261"/>
      <c r="AC33" s="262"/>
      <c r="AD33" s="260" t="str">
        <f t="shared" si="102"/>
        <v>Melee Defense, Rapid Strike</v>
      </c>
      <c r="AE33" s="261"/>
      <c r="AF33" s="262"/>
      <c r="AG33" s="260" t="str">
        <f t="shared" si="103"/>
        <v>Follow Through</v>
      </c>
      <c r="AH33" s="261"/>
      <c r="AI33" s="262"/>
      <c r="AJ33" s="260" t="str">
        <f t="shared" si="104"/>
        <v xml:space="preserve"> </v>
      </c>
      <c r="AK33" s="261"/>
      <c r="AL33" s="262"/>
      <c r="AM33" s="260" t="str">
        <f t="shared" si="105"/>
        <v xml:space="preserve"> </v>
      </c>
      <c r="AN33" s="261"/>
      <c r="AO33" s="262"/>
      <c r="AP33" s="260" t="str">
        <f t="shared" si="106"/>
        <v xml:space="preserve"> </v>
      </c>
      <c r="AQ33" s="261"/>
      <c r="AR33" s="262"/>
      <c r="AS33" s="260" t="str">
        <f t="shared" si="107"/>
        <v xml:space="preserve"> </v>
      </c>
      <c r="AT33" s="261"/>
      <c r="AU33" s="262"/>
      <c r="AV33" s="260" t="str">
        <f t="shared" si="108"/>
        <v xml:space="preserve"> </v>
      </c>
      <c r="AW33" s="261"/>
      <c r="AX33" s="262"/>
      <c r="AY33" s="260" t="str">
        <f t="shared" si="109"/>
        <v xml:space="preserve"> </v>
      </c>
      <c r="AZ33" s="261"/>
      <c r="BA33" s="262"/>
      <c r="BB33" s="260" t="str">
        <f t="shared" si="110"/>
        <v xml:space="preserve"> </v>
      </c>
      <c r="BC33" s="261"/>
      <c r="BD33" s="262"/>
      <c r="BE33" s="260" t="str">
        <f t="shared" si="111"/>
        <v xml:space="preserve"> </v>
      </c>
      <c r="BF33" s="261"/>
      <c r="BG33" s="262"/>
      <c r="BH33" s="260" t="str">
        <f t="shared" si="112"/>
        <v xml:space="preserve"> </v>
      </c>
      <c r="BI33" s="261"/>
      <c r="BJ33" s="262"/>
      <c r="BK33" s="260" t="str">
        <f t="shared" si="113"/>
        <v xml:space="preserve"> </v>
      </c>
      <c r="BL33" s="261"/>
      <c r="BM33" s="262"/>
      <c r="BN33" s="260" t="str">
        <f t="shared" si="114"/>
        <v xml:space="preserve"> </v>
      </c>
      <c r="BO33" s="261"/>
      <c r="BP33" s="262"/>
      <c r="BQ33" s="260" t="str">
        <f t="shared" si="115"/>
        <v xml:space="preserve"> </v>
      </c>
      <c r="BR33" s="261"/>
      <c r="BS33" s="262"/>
      <c r="BT33" s="260" t="str">
        <f t="shared" si="116"/>
        <v xml:space="preserve"> </v>
      </c>
      <c r="BU33" s="261"/>
      <c r="BV33" s="262"/>
      <c r="BW33" s="260" t="str">
        <f t="shared" si="117"/>
        <v xml:space="preserve"> </v>
      </c>
      <c r="BX33" s="261"/>
      <c r="BY33" s="262"/>
      <c r="BZ33" s="260" t="str">
        <f t="shared" si="118"/>
        <v xml:space="preserve"> </v>
      </c>
      <c r="CA33" s="261"/>
      <c r="CB33" s="262"/>
      <c r="CC33" s="260" t="str">
        <f t="shared" si="119"/>
        <v xml:space="preserve"> </v>
      </c>
      <c r="CD33" s="261"/>
      <c r="CE33" s="262"/>
      <c r="CF33" s="260" t="str">
        <f t="shared" si="120"/>
        <v xml:space="preserve"> </v>
      </c>
      <c r="CG33" s="261"/>
      <c r="CH33" s="262"/>
      <c r="CI33" s="260" t="str">
        <f t="shared" si="121"/>
        <v xml:space="preserve"> </v>
      </c>
      <c r="CJ33" s="261"/>
      <c r="CK33" s="262"/>
      <c r="CL33" s="260" t="str">
        <f t="shared" si="122"/>
        <v xml:space="preserve"> </v>
      </c>
      <c r="CM33" s="261"/>
      <c r="CN33" s="262"/>
    </row>
    <row r="34" spans="1:92" s="89" customFormat="1" collapsed="1" x14ac:dyDescent="0.2">
      <c r="A34" s="6">
        <f t="shared" si="91"/>
        <v>24</v>
      </c>
      <c r="B34" s="103" t="s">
        <v>52</v>
      </c>
      <c r="C34" s="260" t="str">
        <f t="shared" si="93"/>
        <v>Quick Draw</v>
      </c>
      <c r="D34" s="261"/>
      <c r="E34" s="262"/>
      <c r="F34" s="260" t="str">
        <f t="shared" si="94"/>
        <v>Quick Draw</v>
      </c>
      <c r="G34" s="261"/>
      <c r="H34" s="262"/>
      <c r="I34" s="260" t="str">
        <f t="shared" si="95"/>
        <v/>
      </c>
      <c r="J34" s="261"/>
      <c r="K34" s="262"/>
      <c r="L34" s="260" t="str">
        <f t="shared" si="96"/>
        <v/>
      </c>
      <c r="M34" s="261"/>
      <c r="N34" s="262"/>
      <c r="O34" s="260" t="str">
        <f t="shared" si="97"/>
        <v/>
      </c>
      <c r="P34" s="261"/>
      <c r="Q34" s="262"/>
      <c r="R34" s="260" t="str">
        <f t="shared" si="98"/>
        <v/>
      </c>
      <c r="S34" s="261"/>
      <c r="T34" s="262"/>
      <c r="U34" s="260" t="str">
        <f t="shared" si="99"/>
        <v/>
      </c>
      <c r="V34" s="261"/>
      <c r="W34" s="262"/>
      <c r="X34" s="260" t="str">
        <f t="shared" si="100"/>
        <v/>
      </c>
      <c r="Y34" s="261"/>
      <c r="Z34" s="262"/>
      <c r="AA34" s="260" t="str">
        <f t="shared" si="101"/>
        <v/>
      </c>
      <c r="AB34" s="261"/>
      <c r="AC34" s="262"/>
      <c r="AD34" s="260" t="str">
        <f t="shared" si="102"/>
        <v/>
      </c>
      <c r="AE34" s="261"/>
      <c r="AF34" s="262"/>
      <c r="AG34" s="260" t="str">
        <f t="shared" si="103"/>
        <v/>
      </c>
      <c r="AH34" s="261"/>
      <c r="AI34" s="262"/>
      <c r="AJ34" s="260" t="str">
        <f t="shared" si="104"/>
        <v xml:space="preserve"> </v>
      </c>
      <c r="AK34" s="261"/>
      <c r="AL34" s="262"/>
      <c r="AM34" s="260" t="str">
        <f t="shared" si="105"/>
        <v xml:space="preserve"> </v>
      </c>
      <c r="AN34" s="261"/>
      <c r="AO34" s="262"/>
      <c r="AP34" s="260" t="str">
        <f t="shared" si="106"/>
        <v xml:space="preserve"> </v>
      </c>
      <c r="AQ34" s="261"/>
      <c r="AR34" s="262"/>
      <c r="AS34" s="260" t="str">
        <f t="shared" si="107"/>
        <v xml:space="preserve"> </v>
      </c>
      <c r="AT34" s="261"/>
      <c r="AU34" s="262"/>
      <c r="AV34" s="260" t="str">
        <f t="shared" si="108"/>
        <v xml:space="preserve"> </v>
      </c>
      <c r="AW34" s="261"/>
      <c r="AX34" s="262"/>
      <c r="AY34" s="260" t="str">
        <f t="shared" si="109"/>
        <v xml:space="preserve"> </v>
      </c>
      <c r="AZ34" s="261"/>
      <c r="BA34" s="262"/>
      <c r="BB34" s="260" t="str">
        <f t="shared" si="110"/>
        <v xml:space="preserve"> </v>
      </c>
      <c r="BC34" s="261"/>
      <c r="BD34" s="262"/>
      <c r="BE34" s="260" t="str">
        <f t="shared" si="111"/>
        <v xml:space="preserve"> </v>
      </c>
      <c r="BF34" s="261"/>
      <c r="BG34" s="262"/>
      <c r="BH34" s="260" t="str">
        <f t="shared" si="112"/>
        <v xml:space="preserve"> </v>
      </c>
      <c r="BI34" s="261"/>
      <c r="BJ34" s="262"/>
      <c r="BK34" s="260" t="str">
        <f t="shared" si="113"/>
        <v xml:space="preserve"> </v>
      </c>
      <c r="BL34" s="261"/>
      <c r="BM34" s="262"/>
      <c r="BN34" s="260" t="str">
        <f t="shared" si="114"/>
        <v xml:space="preserve"> </v>
      </c>
      <c r="BO34" s="261"/>
      <c r="BP34" s="262"/>
      <c r="BQ34" s="260" t="str">
        <f t="shared" si="115"/>
        <v xml:space="preserve"> </v>
      </c>
      <c r="BR34" s="261"/>
      <c r="BS34" s="262"/>
      <c r="BT34" s="260" t="str">
        <f t="shared" si="116"/>
        <v xml:space="preserve"> </v>
      </c>
      <c r="BU34" s="261"/>
      <c r="BV34" s="262"/>
      <c r="BW34" s="260" t="str">
        <f t="shared" si="117"/>
        <v xml:space="preserve"> </v>
      </c>
      <c r="BX34" s="261"/>
      <c r="BY34" s="262"/>
      <c r="BZ34" s="260" t="str">
        <f t="shared" si="118"/>
        <v xml:space="preserve"> </v>
      </c>
      <c r="CA34" s="261"/>
      <c r="CB34" s="262"/>
      <c r="CC34" s="260" t="str">
        <f t="shared" si="119"/>
        <v xml:space="preserve"> </v>
      </c>
      <c r="CD34" s="261"/>
      <c r="CE34" s="262"/>
      <c r="CF34" s="260" t="str">
        <f t="shared" si="120"/>
        <v xml:space="preserve"> </v>
      </c>
      <c r="CG34" s="261"/>
      <c r="CH34" s="262"/>
      <c r="CI34" s="260" t="str">
        <f t="shared" si="121"/>
        <v xml:space="preserve"> </v>
      </c>
      <c r="CJ34" s="261"/>
      <c r="CK34" s="262"/>
      <c r="CL34" s="260" t="str">
        <f t="shared" si="122"/>
        <v xml:space="preserve"> </v>
      </c>
      <c r="CM34" s="261"/>
      <c r="CN34" s="262"/>
    </row>
    <row r="35" spans="1:92" s="89" customFormat="1" ht="15" hidden="1" customHeight="1" outlineLevel="1" x14ac:dyDescent="0.2">
      <c r="A35" s="6">
        <f t="shared" si="91"/>
        <v>25</v>
      </c>
      <c r="B35" s="103" t="s">
        <v>29</v>
      </c>
      <c r="C35" s="260" t="str">
        <f t="shared" si="93"/>
        <v>Battle Strike, Surge</v>
      </c>
      <c r="D35" s="261"/>
      <c r="E35" s="262"/>
      <c r="F35" s="260" t="str">
        <f t="shared" si="94"/>
        <v/>
      </c>
      <c r="G35" s="261"/>
      <c r="H35" s="262"/>
      <c r="I35" s="260" t="str">
        <f t="shared" si="95"/>
        <v>Ballistakinesis (2), Force Slam (2), Force Whirlwind (2), Intercept, Kinetic Combat, Move Object (3), Negate Energy, Pushing Slash, Rebuke, Repulse</v>
      </c>
      <c r="J35" s="261"/>
      <c r="K35" s="262"/>
      <c r="L35" s="260" t="str">
        <f t="shared" si="96"/>
        <v/>
      </c>
      <c r="M35" s="261"/>
      <c r="N35" s="262"/>
      <c r="O35" s="260" t="str">
        <f t="shared" si="97"/>
        <v/>
      </c>
      <c r="P35" s="261"/>
      <c r="Q35" s="262"/>
      <c r="R35" s="260" t="str">
        <f t="shared" si="98"/>
        <v/>
      </c>
      <c r="S35" s="261"/>
      <c r="T35" s="262"/>
      <c r="U35" s="260" t="str">
        <f t="shared" si="99"/>
        <v/>
      </c>
      <c r="V35" s="261"/>
      <c r="W35" s="262"/>
      <c r="X35" s="260" t="str">
        <f t="shared" si="100"/>
        <v/>
      </c>
      <c r="Y35" s="261"/>
      <c r="Z35" s="262"/>
      <c r="AA35" s="260" t="str">
        <f t="shared" si="101"/>
        <v/>
      </c>
      <c r="AB35" s="261"/>
      <c r="AC35" s="262"/>
      <c r="AD35" s="260" t="str">
        <f t="shared" si="102"/>
        <v/>
      </c>
      <c r="AE35" s="261"/>
      <c r="AF35" s="262"/>
      <c r="AG35" s="260" t="str">
        <f t="shared" si="103"/>
        <v/>
      </c>
      <c r="AH35" s="261"/>
      <c r="AI35" s="262"/>
      <c r="AJ35" s="260" t="str">
        <f t="shared" si="104"/>
        <v xml:space="preserve"> </v>
      </c>
      <c r="AK35" s="261"/>
      <c r="AL35" s="262"/>
      <c r="AM35" s="260" t="str">
        <f t="shared" si="105"/>
        <v xml:space="preserve"> </v>
      </c>
      <c r="AN35" s="261"/>
      <c r="AO35" s="262"/>
      <c r="AP35" s="260" t="str">
        <f t="shared" si="106"/>
        <v xml:space="preserve"> </v>
      </c>
      <c r="AQ35" s="261"/>
      <c r="AR35" s="262"/>
      <c r="AS35" s="260" t="str">
        <f t="shared" si="107"/>
        <v xml:space="preserve"> </v>
      </c>
      <c r="AT35" s="261"/>
      <c r="AU35" s="262"/>
      <c r="AV35" s="260" t="str">
        <f t="shared" si="108"/>
        <v xml:space="preserve"> </v>
      </c>
      <c r="AW35" s="261"/>
      <c r="AX35" s="262"/>
      <c r="AY35" s="260" t="str">
        <f t="shared" si="109"/>
        <v xml:space="preserve"> </v>
      </c>
      <c r="AZ35" s="261"/>
      <c r="BA35" s="262"/>
      <c r="BB35" s="260" t="str">
        <f t="shared" si="110"/>
        <v xml:space="preserve"> </v>
      </c>
      <c r="BC35" s="261"/>
      <c r="BD35" s="262"/>
      <c r="BE35" s="260" t="str">
        <f t="shared" si="111"/>
        <v xml:space="preserve"> </v>
      </c>
      <c r="BF35" s="261"/>
      <c r="BG35" s="262"/>
      <c r="BH35" s="260" t="str">
        <f t="shared" si="112"/>
        <v xml:space="preserve"> </v>
      </c>
      <c r="BI35" s="261"/>
      <c r="BJ35" s="262"/>
      <c r="BK35" s="260" t="str">
        <f t="shared" si="113"/>
        <v xml:space="preserve"> </v>
      </c>
      <c r="BL35" s="261"/>
      <c r="BM35" s="262"/>
      <c r="BN35" s="260" t="str">
        <f t="shared" si="114"/>
        <v xml:space="preserve"> </v>
      </c>
      <c r="BO35" s="261"/>
      <c r="BP35" s="262"/>
      <c r="BQ35" s="260" t="str">
        <f t="shared" si="115"/>
        <v xml:space="preserve"> </v>
      </c>
      <c r="BR35" s="261"/>
      <c r="BS35" s="262"/>
      <c r="BT35" s="260" t="str">
        <f t="shared" si="116"/>
        <v xml:space="preserve"> </v>
      </c>
      <c r="BU35" s="261"/>
      <c r="BV35" s="262"/>
      <c r="BW35" s="260" t="str">
        <f t="shared" si="117"/>
        <v xml:space="preserve"> </v>
      </c>
      <c r="BX35" s="261"/>
      <c r="BY35" s="262"/>
      <c r="BZ35" s="260" t="str">
        <f t="shared" si="118"/>
        <v xml:space="preserve"> </v>
      </c>
      <c r="CA35" s="261"/>
      <c r="CB35" s="262"/>
      <c r="CC35" s="260" t="str">
        <f t="shared" si="119"/>
        <v xml:space="preserve"> </v>
      </c>
      <c r="CD35" s="261"/>
      <c r="CE35" s="262"/>
      <c r="CF35" s="260" t="str">
        <f t="shared" si="120"/>
        <v xml:space="preserve"> </v>
      </c>
      <c r="CG35" s="261"/>
      <c r="CH35" s="262"/>
      <c r="CI35" s="260" t="str">
        <f t="shared" si="121"/>
        <v xml:space="preserve"> </v>
      </c>
      <c r="CJ35" s="261"/>
      <c r="CK35" s="262"/>
      <c r="CL35" s="260" t="str">
        <f t="shared" si="122"/>
        <v xml:space="preserve"> </v>
      </c>
      <c r="CM35" s="261"/>
      <c r="CN35" s="262"/>
    </row>
    <row r="36" spans="1:92" s="89" customFormat="1" ht="15" hidden="1" customHeight="1" outlineLevel="1" x14ac:dyDescent="0.2">
      <c r="A36" s="6">
        <f>A35+1</f>
        <v>26</v>
      </c>
      <c r="B36" s="103" t="s">
        <v>79</v>
      </c>
      <c r="C36" s="260" t="str">
        <f t="shared" si="93"/>
        <v/>
      </c>
      <c r="D36" s="261"/>
      <c r="E36" s="262"/>
      <c r="F36" s="260" t="str">
        <f t="shared" si="94"/>
        <v/>
      </c>
      <c r="G36" s="261"/>
      <c r="H36" s="262"/>
      <c r="I36" s="260" t="str">
        <f t="shared" si="95"/>
        <v/>
      </c>
      <c r="J36" s="261"/>
      <c r="K36" s="262"/>
      <c r="L36" s="260" t="str">
        <f t="shared" si="96"/>
        <v/>
      </c>
      <c r="M36" s="261"/>
      <c r="N36" s="262"/>
      <c r="O36" s="260" t="str">
        <f t="shared" si="97"/>
        <v/>
      </c>
      <c r="P36" s="261"/>
      <c r="Q36" s="262"/>
      <c r="R36" s="260" t="str">
        <f t="shared" si="98"/>
        <v/>
      </c>
      <c r="S36" s="261"/>
      <c r="T36" s="262"/>
      <c r="U36" s="260" t="str">
        <f t="shared" si="99"/>
        <v/>
      </c>
      <c r="V36" s="261"/>
      <c r="W36" s="262"/>
      <c r="X36" s="260" t="str">
        <f t="shared" si="100"/>
        <v/>
      </c>
      <c r="Y36" s="261"/>
      <c r="Z36" s="262"/>
      <c r="AA36" s="260" t="str">
        <f t="shared" si="101"/>
        <v/>
      </c>
      <c r="AB36" s="261"/>
      <c r="AC36" s="262"/>
      <c r="AD36" s="260" t="str">
        <f t="shared" si="102"/>
        <v/>
      </c>
      <c r="AE36" s="261"/>
      <c r="AF36" s="262"/>
      <c r="AG36" s="260" t="str">
        <f t="shared" si="103"/>
        <v/>
      </c>
      <c r="AH36" s="261"/>
      <c r="AI36" s="262"/>
      <c r="AJ36" s="260" t="str">
        <f t="shared" si="104"/>
        <v xml:space="preserve"> </v>
      </c>
      <c r="AK36" s="261"/>
      <c r="AL36" s="262"/>
      <c r="AM36" s="260" t="str">
        <f t="shared" si="105"/>
        <v xml:space="preserve"> </v>
      </c>
      <c r="AN36" s="261"/>
      <c r="AO36" s="262"/>
      <c r="AP36" s="260" t="str">
        <f t="shared" si="106"/>
        <v xml:space="preserve"> </v>
      </c>
      <c r="AQ36" s="261"/>
      <c r="AR36" s="262"/>
      <c r="AS36" s="260" t="str">
        <f t="shared" si="107"/>
        <v xml:space="preserve"> </v>
      </c>
      <c r="AT36" s="261"/>
      <c r="AU36" s="262"/>
      <c r="AV36" s="260" t="str">
        <f t="shared" si="108"/>
        <v xml:space="preserve"> </v>
      </c>
      <c r="AW36" s="261"/>
      <c r="AX36" s="262"/>
      <c r="AY36" s="260" t="str">
        <f t="shared" si="109"/>
        <v xml:space="preserve"> </v>
      </c>
      <c r="AZ36" s="261"/>
      <c r="BA36" s="262"/>
      <c r="BB36" s="260" t="str">
        <f t="shared" si="110"/>
        <v xml:space="preserve"> </v>
      </c>
      <c r="BC36" s="261"/>
      <c r="BD36" s="262"/>
      <c r="BE36" s="260" t="str">
        <f t="shared" si="111"/>
        <v xml:space="preserve"> </v>
      </c>
      <c r="BF36" s="261"/>
      <c r="BG36" s="262"/>
      <c r="BH36" s="260" t="str">
        <f t="shared" si="112"/>
        <v xml:space="preserve"> </v>
      </c>
      <c r="BI36" s="261"/>
      <c r="BJ36" s="262"/>
      <c r="BK36" s="260" t="str">
        <f t="shared" si="113"/>
        <v xml:space="preserve"> </v>
      </c>
      <c r="BL36" s="261"/>
      <c r="BM36" s="262"/>
      <c r="BN36" s="260" t="str">
        <f t="shared" si="114"/>
        <v xml:space="preserve"> </v>
      </c>
      <c r="BO36" s="261"/>
      <c r="BP36" s="262"/>
      <c r="BQ36" s="260" t="str">
        <f t="shared" si="115"/>
        <v xml:space="preserve"> </v>
      </c>
      <c r="BR36" s="261"/>
      <c r="BS36" s="262"/>
      <c r="BT36" s="260" t="str">
        <f t="shared" si="116"/>
        <v xml:space="preserve"> </v>
      </c>
      <c r="BU36" s="261"/>
      <c r="BV36" s="262"/>
      <c r="BW36" s="260" t="str">
        <f t="shared" si="117"/>
        <v xml:space="preserve"> </v>
      </c>
      <c r="BX36" s="261"/>
      <c r="BY36" s="262"/>
      <c r="BZ36" s="260" t="str">
        <f t="shared" si="118"/>
        <v xml:space="preserve"> </v>
      </c>
      <c r="CA36" s="261"/>
      <c r="CB36" s="262"/>
      <c r="CC36" s="260" t="str">
        <f t="shared" si="119"/>
        <v xml:space="preserve"> </v>
      </c>
      <c r="CD36" s="261"/>
      <c r="CE36" s="262"/>
      <c r="CF36" s="260" t="str">
        <f t="shared" si="120"/>
        <v xml:space="preserve"> </v>
      </c>
      <c r="CG36" s="261"/>
      <c r="CH36" s="262"/>
      <c r="CI36" s="260" t="str">
        <f t="shared" si="121"/>
        <v xml:space="preserve"> </v>
      </c>
      <c r="CJ36" s="261"/>
      <c r="CK36" s="262"/>
      <c r="CL36" s="260" t="str">
        <f t="shared" si="122"/>
        <v xml:space="preserve"> </v>
      </c>
      <c r="CM36" s="261"/>
      <c r="CN36" s="262"/>
    </row>
    <row r="37" spans="1:92" s="89" customFormat="1" ht="15" hidden="1" customHeight="1" outlineLevel="1" x14ac:dyDescent="0.2">
      <c r="A37" s="6">
        <f t="shared" ref="A37:A40" si="123">A36+1</f>
        <v>27</v>
      </c>
      <c r="B37" s="103" t="s">
        <v>80</v>
      </c>
      <c r="C37" s="260" t="str">
        <f t="shared" si="93"/>
        <v/>
      </c>
      <c r="D37" s="261"/>
      <c r="E37" s="262"/>
      <c r="F37" s="260" t="str">
        <f t="shared" si="94"/>
        <v/>
      </c>
      <c r="G37" s="261"/>
      <c r="H37" s="262"/>
      <c r="I37" s="260" t="str">
        <f t="shared" si="95"/>
        <v/>
      </c>
      <c r="J37" s="261"/>
      <c r="K37" s="262"/>
      <c r="L37" s="260" t="str">
        <f t="shared" si="96"/>
        <v/>
      </c>
      <c r="M37" s="261"/>
      <c r="N37" s="262"/>
      <c r="O37" s="260" t="str">
        <f t="shared" si="97"/>
        <v/>
      </c>
      <c r="P37" s="261"/>
      <c r="Q37" s="262"/>
      <c r="R37" s="260" t="str">
        <f t="shared" si="98"/>
        <v/>
      </c>
      <c r="S37" s="261"/>
      <c r="T37" s="262"/>
      <c r="U37" s="260" t="str">
        <f t="shared" si="99"/>
        <v/>
      </c>
      <c r="V37" s="261"/>
      <c r="W37" s="262"/>
      <c r="X37" s="260" t="str">
        <f t="shared" si="100"/>
        <v/>
      </c>
      <c r="Y37" s="261"/>
      <c r="Z37" s="262"/>
      <c r="AA37" s="260" t="str">
        <f t="shared" si="101"/>
        <v/>
      </c>
      <c r="AB37" s="261"/>
      <c r="AC37" s="262"/>
      <c r="AD37" s="260" t="str">
        <f t="shared" si="102"/>
        <v/>
      </c>
      <c r="AE37" s="261"/>
      <c r="AF37" s="262"/>
      <c r="AG37" s="260" t="str">
        <f t="shared" si="103"/>
        <v/>
      </c>
      <c r="AH37" s="261"/>
      <c r="AI37" s="262"/>
      <c r="AJ37" s="260" t="str">
        <f t="shared" si="104"/>
        <v xml:space="preserve"> </v>
      </c>
      <c r="AK37" s="261"/>
      <c r="AL37" s="262"/>
      <c r="AM37" s="260" t="str">
        <f t="shared" si="105"/>
        <v xml:space="preserve"> </v>
      </c>
      <c r="AN37" s="261"/>
      <c r="AO37" s="262"/>
      <c r="AP37" s="260" t="str">
        <f t="shared" si="106"/>
        <v xml:space="preserve"> </v>
      </c>
      <c r="AQ37" s="261"/>
      <c r="AR37" s="262"/>
      <c r="AS37" s="260" t="str">
        <f t="shared" si="107"/>
        <v xml:space="preserve"> </v>
      </c>
      <c r="AT37" s="261"/>
      <c r="AU37" s="262"/>
      <c r="AV37" s="260" t="str">
        <f t="shared" si="108"/>
        <v xml:space="preserve"> </v>
      </c>
      <c r="AW37" s="261"/>
      <c r="AX37" s="262"/>
      <c r="AY37" s="260" t="str">
        <f t="shared" si="109"/>
        <v xml:space="preserve"> </v>
      </c>
      <c r="AZ37" s="261"/>
      <c r="BA37" s="262"/>
      <c r="BB37" s="260" t="str">
        <f t="shared" si="110"/>
        <v xml:space="preserve"> </v>
      </c>
      <c r="BC37" s="261"/>
      <c r="BD37" s="262"/>
      <c r="BE37" s="260" t="str">
        <f t="shared" si="111"/>
        <v xml:space="preserve"> </v>
      </c>
      <c r="BF37" s="261"/>
      <c r="BG37" s="262"/>
      <c r="BH37" s="260" t="str">
        <f t="shared" si="112"/>
        <v xml:space="preserve"> </v>
      </c>
      <c r="BI37" s="261"/>
      <c r="BJ37" s="262"/>
      <c r="BK37" s="260" t="str">
        <f t="shared" si="113"/>
        <v xml:space="preserve"> </v>
      </c>
      <c r="BL37" s="261"/>
      <c r="BM37" s="262"/>
      <c r="BN37" s="260" t="str">
        <f t="shared" si="114"/>
        <v xml:space="preserve"> </v>
      </c>
      <c r="BO37" s="261"/>
      <c r="BP37" s="262"/>
      <c r="BQ37" s="260" t="str">
        <f t="shared" si="115"/>
        <v xml:space="preserve"> </v>
      </c>
      <c r="BR37" s="261"/>
      <c r="BS37" s="262"/>
      <c r="BT37" s="260" t="str">
        <f t="shared" si="116"/>
        <v xml:space="preserve"> </v>
      </c>
      <c r="BU37" s="261"/>
      <c r="BV37" s="262"/>
      <c r="BW37" s="260" t="str">
        <f t="shared" si="117"/>
        <v xml:space="preserve"> </v>
      </c>
      <c r="BX37" s="261"/>
      <c r="BY37" s="262"/>
      <c r="BZ37" s="260" t="str">
        <f t="shared" si="118"/>
        <v xml:space="preserve"> </v>
      </c>
      <c r="CA37" s="261"/>
      <c r="CB37" s="262"/>
      <c r="CC37" s="260" t="str">
        <f t="shared" si="119"/>
        <v xml:space="preserve"> </v>
      </c>
      <c r="CD37" s="261"/>
      <c r="CE37" s="262"/>
      <c r="CF37" s="260" t="str">
        <f t="shared" si="120"/>
        <v xml:space="preserve"> </v>
      </c>
      <c r="CG37" s="261"/>
      <c r="CH37" s="262"/>
      <c r="CI37" s="260" t="str">
        <f t="shared" si="121"/>
        <v xml:space="preserve"> </v>
      </c>
      <c r="CJ37" s="261"/>
      <c r="CK37" s="262"/>
      <c r="CL37" s="260" t="str">
        <f t="shared" si="122"/>
        <v xml:space="preserve"> </v>
      </c>
      <c r="CM37" s="261"/>
      <c r="CN37" s="262"/>
    </row>
    <row r="38" spans="1:92" s="89" customFormat="1" ht="15" customHeight="1" collapsed="1" x14ac:dyDescent="0.2">
      <c r="A38" s="6">
        <f t="shared" si="123"/>
        <v>28</v>
      </c>
      <c r="B38" s="103" t="s">
        <v>53</v>
      </c>
      <c r="C38" s="260" t="str">
        <f t="shared" si="93"/>
        <v>Str 14, Dex 18, Con 12, Int 12, Wis 13, Cha 12</v>
      </c>
      <c r="D38" s="261"/>
      <c r="E38" s="262"/>
      <c r="F38" s="260" t="str">
        <f t="shared" si="94"/>
        <v>Str 13, Dex 19, Con 10, Int 14, Wis 8, Cha 16</v>
      </c>
      <c r="G38" s="261"/>
      <c r="H38" s="262"/>
      <c r="I38" s="260" t="str">
        <f t="shared" si="95"/>
        <v>Str 10, Dex 12, Con 10, Int 12, Wis 17, Cha 16</v>
      </c>
      <c r="J38" s="261"/>
      <c r="K38" s="262"/>
      <c r="L38" s="260" t="str">
        <f t="shared" si="96"/>
        <v>Str 18, Dex 10, Con 14, Int 8, Wis 10, Cha 10</v>
      </c>
      <c r="M38" s="261"/>
      <c r="N38" s="262"/>
      <c r="O38" s="260" t="str">
        <f t="shared" si="97"/>
        <v>Str 18, Dex 10, Con 14, Int 8, Wis 10, Cha 10</v>
      </c>
      <c r="P38" s="261"/>
      <c r="Q38" s="262"/>
      <c r="R38" s="260" t="str">
        <f t="shared" si="98"/>
        <v>Str 18, Dex 10, Con 14, Int 8, Wis 10, Cha 10</v>
      </c>
      <c r="S38" s="261"/>
      <c r="T38" s="262"/>
      <c r="U38" s="260" t="str">
        <f t="shared" si="99"/>
        <v>Str 18, Dex 10, Con 14, Int 8, Wis 10, Cha 10</v>
      </c>
      <c r="V38" s="261"/>
      <c r="W38" s="262"/>
      <c r="X38" s="260" t="str">
        <f t="shared" si="100"/>
        <v>Str 18, Dex 10, Con 14, Int 8, Wis 10, Cha 10</v>
      </c>
      <c r="Y38" s="261"/>
      <c r="Z38" s="262"/>
      <c r="AA38" s="260" t="str">
        <f t="shared" si="101"/>
        <v>Str 18, Dex 10, Con 14, Int 8, Wis 10, Cha 10</v>
      </c>
      <c r="AB38" s="261"/>
      <c r="AC38" s="262"/>
      <c r="AD38" s="260" t="str">
        <f t="shared" si="102"/>
        <v>Str 10, Dex 18, Con 12, Int 14, Wis 12, Cha 12</v>
      </c>
      <c r="AE38" s="261"/>
      <c r="AF38" s="262"/>
      <c r="AG38" s="260" t="str">
        <f t="shared" si="103"/>
        <v>Str 19, Dex 10, Con 14, Int 10, Wis 12, Cha 13</v>
      </c>
      <c r="AH38" s="261"/>
      <c r="AI38" s="262"/>
      <c r="AJ38" s="260" t="str">
        <f t="shared" si="104"/>
        <v xml:space="preserve"> </v>
      </c>
      <c r="AK38" s="261"/>
      <c r="AL38" s="262"/>
      <c r="AM38" s="260" t="str">
        <f t="shared" si="105"/>
        <v xml:space="preserve"> </v>
      </c>
      <c r="AN38" s="261"/>
      <c r="AO38" s="262"/>
      <c r="AP38" s="260" t="str">
        <f t="shared" si="106"/>
        <v xml:space="preserve"> </v>
      </c>
      <c r="AQ38" s="261"/>
      <c r="AR38" s="262"/>
      <c r="AS38" s="260" t="str">
        <f t="shared" si="107"/>
        <v xml:space="preserve"> </v>
      </c>
      <c r="AT38" s="261"/>
      <c r="AU38" s="262"/>
      <c r="AV38" s="260" t="str">
        <f t="shared" si="108"/>
        <v xml:space="preserve"> </v>
      </c>
      <c r="AW38" s="261"/>
      <c r="AX38" s="262"/>
      <c r="AY38" s="260" t="str">
        <f t="shared" si="109"/>
        <v xml:space="preserve"> </v>
      </c>
      <c r="AZ38" s="261"/>
      <c r="BA38" s="262"/>
      <c r="BB38" s="260" t="str">
        <f t="shared" si="110"/>
        <v xml:space="preserve"> </v>
      </c>
      <c r="BC38" s="261"/>
      <c r="BD38" s="262"/>
      <c r="BE38" s="260" t="str">
        <f t="shared" si="111"/>
        <v xml:space="preserve"> </v>
      </c>
      <c r="BF38" s="261"/>
      <c r="BG38" s="262"/>
      <c r="BH38" s="260" t="str">
        <f t="shared" si="112"/>
        <v xml:space="preserve"> </v>
      </c>
      <c r="BI38" s="261"/>
      <c r="BJ38" s="262"/>
      <c r="BK38" s="260" t="str">
        <f t="shared" si="113"/>
        <v xml:space="preserve"> </v>
      </c>
      <c r="BL38" s="261"/>
      <c r="BM38" s="262"/>
      <c r="BN38" s="260" t="str">
        <f t="shared" si="114"/>
        <v xml:space="preserve"> </v>
      </c>
      <c r="BO38" s="261"/>
      <c r="BP38" s="262"/>
      <c r="BQ38" s="260" t="str">
        <f t="shared" si="115"/>
        <v xml:space="preserve"> </v>
      </c>
      <c r="BR38" s="261"/>
      <c r="BS38" s="262"/>
      <c r="BT38" s="260" t="str">
        <f t="shared" si="116"/>
        <v xml:space="preserve"> </v>
      </c>
      <c r="BU38" s="261"/>
      <c r="BV38" s="262"/>
      <c r="BW38" s="260" t="str">
        <f t="shared" si="117"/>
        <v xml:space="preserve"> </v>
      </c>
      <c r="BX38" s="261"/>
      <c r="BY38" s="262"/>
      <c r="BZ38" s="260" t="str">
        <f t="shared" si="118"/>
        <v xml:space="preserve"> </v>
      </c>
      <c r="CA38" s="261"/>
      <c r="CB38" s="262"/>
      <c r="CC38" s="260" t="str">
        <f t="shared" si="119"/>
        <v xml:space="preserve"> </v>
      </c>
      <c r="CD38" s="261"/>
      <c r="CE38" s="262"/>
      <c r="CF38" s="260" t="str">
        <f t="shared" si="120"/>
        <v xml:space="preserve"> </v>
      </c>
      <c r="CG38" s="261"/>
      <c r="CH38" s="262"/>
      <c r="CI38" s="260" t="str">
        <f t="shared" si="121"/>
        <v xml:space="preserve"> </v>
      </c>
      <c r="CJ38" s="261"/>
      <c r="CK38" s="262"/>
      <c r="CL38" s="260" t="str">
        <f t="shared" si="122"/>
        <v xml:space="preserve"> </v>
      </c>
      <c r="CM38" s="261"/>
      <c r="CN38" s="262"/>
    </row>
    <row r="39" spans="1:92" s="89" customFormat="1" ht="15" customHeight="1" x14ac:dyDescent="0.2">
      <c r="A39" s="6">
        <f t="shared" si="123"/>
        <v>29</v>
      </c>
      <c r="B39" s="103" t="s">
        <v>64</v>
      </c>
      <c r="C39" s="260" t="str">
        <f t="shared" si="93"/>
        <v xml:space="preserve">Bonus Trained Skill, Bonus Feat </v>
      </c>
      <c r="D39" s="261"/>
      <c r="E39" s="262"/>
      <c r="F39" s="260" t="str">
        <f t="shared" si="94"/>
        <v>Deceptive, Low-Light Vision</v>
      </c>
      <c r="G39" s="261"/>
      <c r="H39" s="262"/>
      <c r="I39" s="260" t="str">
        <f t="shared" si="95"/>
        <v xml:space="preserve">Bonus Trained Skill, Bonus Feat </v>
      </c>
      <c r="J39" s="261"/>
      <c r="K39" s="262"/>
      <c r="L39" s="260" t="str">
        <f t="shared" si="96"/>
        <v>Primitive</v>
      </c>
      <c r="M39" s="261"/>
      <c r="N39" s="262"/>
      <c r="O39" s="260" t="str">
        <f t="shared" si="97"/>
        <v>Primitive</v>
      </c>
      <c r="P39" s="261"/>
      <c r="Q39" s="262"/>
      <c r="R39" s="260" t="str">
        <f t="shared" si="98"/>
        <v>Primitive</v>
      </c>
      <c r="S39" s="261"/>
      <c r="T39" s="262"/>
      <c r="U39" s="260" t="str">
        <f t="shared" si="99"/>
        <v>Primitive</v>
      </c>
      <c r="V39" s="261"/>
      <c r="W39" s="262"/>
      <c r="X39" s="260" t="str">
        <f t="shared" si="100"/>
        <v>Primitive</v>
      </c>
      <c r="Y39" s="261"/>
      <c r="Z39" s="262"/>
      <c r="AA39" s="260" t="str">
        <f t="shared" si="101"/>
        <v>Primitive</v>
      </c>
      <c r="AB39" s="261"/>
      <c r="AC39" s="262"/>
      <c r="AD39" s="260" t="str">
        <f t="shared" si="102"/>
        <v>Pack Hunter, Sneaky, Spatial Awareness</v>
      </c>
      <c r="AE39" s="261"/>
      <c r="AF39" s="262"/>
      <c r="AG39" s="260" t="str">
        <f t="shared" si="103"/>
        <v>Reactive Claw, Cathar Instincts, Climb is a class skill, Stealth is a class skill</v>
      </c>
      <c r="AH39" s="261"/>
      <c r="AI39" s="262"/>
      <c r="AJ39" s="260" t="str">
        <f t="shared" si="104"/>
        <v xml:space="preserve"> </v>
      </c>
      <c r="AK39" s="261"/>
      <c r="AL39" s="262"/>
      <c r="AM39" s="260" t="str">
        <f t="shared" si="105"/>
        <v xml:space="preserve"> </v>
      </c>
      <c r="AN39" s="261"/>
      <c r="AO39" s="262"/>
      <c r="AP39" s="260" t="str">
        <f t="shared" si="106"/>
        <v xml:space="preserve"> </v>
      </c>
      <c r="AQ39" s="261"/>
      <c r="AR39" s="262"/>
      <c r="AS39" s="260" t="str">
        <f t="shared" si="107"/>
        <v xml:space="preserve"> </v>
      </c>
      <c r="AT39" s="261"/>
      <c r="AU39" s="262"/>
      <c r="AV39" s="260" t="str">
        <f t="shared" si="108"/>
        <v xml:space="preserve"> </v>
      </c>
      <c r="AW39" s="261"/>
      <c r="AX39" s="262"/>
      <c r="AY39" s="260" t="str">
        <f t="shared" si="109"/>
        <v xml:space="preserve"> </v>
      </c>
      <c r="AZ39" s="261"/>
      <c r="BA39" s="262"/>
      <c r="BB39" s="260" t="str">
        <f t="shared" si="110"/>
        <v xml:space="preserve"> </v>
      </c>
      <c r="BC39" s="261"/>
      <c r="BD39" s="262"/>
      <c r="BE39" s="260" t="str">
        <f t="shared" si="111"/>
        <v xml:space="preserve"> </v>
      </c>
      <c r="BF39" s="261"/>
      <c r="BG39" s="262"/>
      <c r="BH39" s="260" t="str">
        <f t="shared" si="112"/>
        <v xml:space="preserve"> </v>
      </c>
      <c r="BI39" s="261"/>
      <c r="BJ39" s="262"/>
      <c r="BK39" s="260" t="str">
        <f t="shared" si="113"/>
        <v xml:space="preserve"> </v>
      </c>
      <c r="BL39" s="261"/>
      <c r="BM39" s="262"/>
      <c r="BN39" s="260" t="str">
        <f t="shared" si="114"/>
        <v xml:space="preserve"> </v>
      </c>
      <c r="BO39" s="261"/>
      <c r="BP39" s="262"/>
      <c r="BQ39" s="260" t="str">
        <f t="shared" si="115"/>
        <v xml:space="preserve"> </v>
      </c>
      <c r="BR39" s="261"/>
      <c r="BS39" s="262"/>
      <c r="BT39" s="260" t="str">
        <f t="shared" si="116"/>
        <v xml:space="preserve"> </v>
      </c>
      <c r="BU39" s="261"/>
      <c r="BV39" s="262"/>
      <c r="BW39" s="260" t="str">
        <f t="shared" si="117"/>
        <v xml:space="preserve"> </v>
      </c>
      <c r="BX39" s="261"/>
      <c r="BY39" s="262"/>
      <c r="BZ39" s="260" t="str">
        <f t="shared" si="118"/>
        <v xml:space="preserve"> </v>
      </c>
      <c r="CA39" s="261"/>
      <c r="CB39" s="262"/>
      <c r="CC39" s="260" t="str">
        <f t="shared" si="119"/>
        <v xml:space="preserve"> </v>
      </c>
      <c r="CD39" s="261"/>
      <c r="CE39" s="262"/>
      <c r="CF39" s="260" t="str">
        <f t="shared" si="120"/>
        <v xml:space="preserve"> </v>
      </c>
      <c r="CG39" s="261"/>
      <c r="CH39" s="262"/>
      <c r="CI39" s="260" t="str">
        <f t="shared" si="121"/>
        <v xml:space="preserve"> </v>
      </c>
      <c r="CJ39" s="261"/>
      <c r="CK39" s="262"/>
      <c r="CL39" s="260" t="str">
        <f t="shared" si="122"/>
        <v xml:space="preserve"> </v>
      </c>
      <c r="CM39" s="261"/>
      <c r="CN39" s="262"/>
    </row>
    <row r="40" spans="1:92" s="89" customFormat="1" ht="51" hidden="1" customHeight="1" outlineLevel="1" x14ac:dyDescent="0.2">
      <c r="A40" s="6">
        <f t="shared" si="123"/>
        <v>30</v>
      </c>
      <c r="B40" s="103" t="s">
        <v>54</v>
      </c>
      <c r="C40" s="260" t="str">
        <f t="shared" si="93"/>
        <v>Weapon Specialization (lightsabers), Hotwire, Personalized Modifications, Melee Smash, Ataru, Devastating Attack (lightsabers), Weapon Specialization (lightsabers)</v>
      </c>
      <c r="D40" s="261"/>
      <c r="E40" s="262"/>
      <c r="F40" s="260" t="str">
        <f t="shared" si="94"/>
        <v>Connections, Befuddle, Armored Defense, Bodyguard I, Trigger Work, Twin Shot, Weapon Specialization (pistols)</v>
      </c>
      <c r="G40" s="261"/>
      <c r="H40" s="262"/>
      <c r="I40" s="260" t="str">
        <f t="shared" si="95"/>
        <v>Disciplined Strike, Telekinetic Savant</v>
      </c>
      <c r="J40" s="261"/>
      <c r="K40" s="262"/>
      <c r="L40" s="260" t="str">
        <f t="shared" si="96"/>
        <v/>
      </c>
      <c r="M40" s="261"/>
      <c r="N40" s="262"/>
      <c r="O40" s="260" t="str">
        <f t="shared" si="97"/>
        <v/>
      </c>
      <c r="P40" s="261"/>
      <c r="Q40" s="262"/>
      <c r="R40" s="260" t="str">
        <f t="shared" si="98"/>
        <v/>
      </c>
      <c r="S40" s="261"/>
      <c r="T40" s="262"/>
      <c r="U40" s="260" t="str">
        <f t="shared" si="99"/>
        <v/>
      </c>
      <c r="V40" s="261"/>
      <c r="W40" s="262"/>
      <c r="X40" s="260" t="str">
        <f t="shared" si="100"/>
        <v/>
      </c>
      <c r="Y40" s="261"/>
      <c r="Z40" s="262"/>
      <c r="AA40" s="260" t="str">
        <f t="shared" si="101"/>
        <v/>
      </c>
      <c r="AB40" s="261"/>
      <c r="AC40" s="262"/>
      <c r="AD40" s="260" t="str">
        <f t="shared" si="102"/>
        <v>Weapon Specialization (lightsabers), Damage Reduction 10, Force Harmony, Evasion</v>
      </c>
      <c r="AE40" s="261"/>
      <c r="AF40" s="262"/>
      <c r="AG40" s="260" t="str">
        <f t="shared" si="103"/>
        <v>Battle Meditation, Block, Deflect, Juggernaut, Armor Mastery, Weapon Specialization (lightsabers)</v>
      </c>
      <c r="AH40" s="261"/>
      <c r="AI40" s="262"/>
      <c r="AJ40" s="260" t="str">
        <f t="shared" si="104"/>
        <v xml:space="preserve"> </v>
      </c>
      <c r="AK40" s="261"/>
      <c r="AL40" s="262"/>
      <c r="AM40" s="260" t="str">
        <f t="shared" si="105"/>
        <v xml:space="preserve"> </v>
      </c>
      <c r="AN40" s="261"/>
      <c r="AO40" s="262"/>
      <c r="AP40" s="260" t="str">
        <f t="shared" si="106"/>
        <v xml:space="preserve"> </v>
      </c>
      <c r="AQ40" s="261"/>
      <c r="AR40" s="262"/>
      <c r="AS40" s="260" t="str">
        <f t="shared" si="107"/>
        <v xml:space="preserve"> </v>
      </c>
      <c r="AT40" s="261"/>
      <c r="AU40" s="262"/>
      <c r="AV40" s="260" t="str">
        <f t="shared" si="108"/>
        <v xml:space="preserve"> </v>
      </c>
      <c r="AW40" s="261"/>
      <c r="AX40" s="262"/>
      <c r="AY40" s="260" t="str">
        <f t="shared" si="109"/>
        <v xml:space="preserve"> </v>
      </c>
      <c r="AZ40" s="261"/>
      <c r="BA40" s="262"/>
      <c r="BB40" s="260" t="str">
        <f t="shared" si="110"/>
        <v xml:space="preserve"> </v>
      </c>
      <c r="BC40" s="261"/>
      <c r="BD40" s="262"/>
      <c r="BE40" s="260" t="str">
        <f t="shared" si="111"/>
        <v xml:space="preserve"> </v>
      </c>
      <c r="BF40" s="261"/>
      <c r="BG40" s="262"/>
      <c r="BH40" s="260" t="str">
        <f t="shared" si="112"/>
        <v xml:space="preserve"> </v>
      </c>
      <c r="BI40" s="261"/>
      <c r="BJ40" s="262"/>
      <c r="BK40" s="260" t="str">
        <f t="shared" si="113"/>
        <v xml:space="preserve"> </v>
      </c>
      <c r="BL40" s="261"/>
      <c r="BM40" s="262"/>
      <c r="BN40" s="260" t="str">
        <f t="shared" si="114"/>
        <v xml:space="preserve"> </v>
      </c>
      <c r="BO40" s="261"/>
      <c r="BP40" s="262"/>
      <c r="BQ40" s="260" t="str">
        <f t="shared" si="115"/>
        <v xml:space="preserve"> </v>
      </c>
      <c r="BR40" s="261"/>
      <c r="BS40" s="262"/>
      <c r="BT40" s="260" t="str">
        <f t="shared" si="116"/>
        <v xml:space="preserve"> </v>
      </c>
      <c r="BU40" s="261"/>
      <c r="BV40" s="262"/>
      <c r="BW40" s="260" t="str">
        <f t="shared" si="117"/>
        <v xml:space="preserve"> </v>
      </c>
      <c r="BX40" s="261"/>
      <c r="BY40" s="262"/>
      <c r="BZ40" s="260" t="str">
        <f t="shared" si="118"/>
        <v xml:space="preserve"> </v>
      </c>
      <c r="CA40" s="261"/>
      <c r="CB40" s="262"/>
      <c r="CC40" s="260" t="str">
        <f t="shared" si="119"/>
        <v xml:space="preserve"> </v>
      </c>
      <c r="CD40" s="261"/>
      <c r="CE40" s="262"/>
      <c r="CF40" s="260" t="str">
        <f t="shared" si="120"/>
        <v xml:space="preserve"> </v>
      </c>
      <c r="CG40" s="261"/>
      <c r="CH40" s="262"/>
      <c r="CI40" s="260" t="str">
        <f t="shared" si="121"/>
        <v xml:space="preserve"> </v>
      </c>
      <c r="CJ40" s="261"/>
      <c r="CK40" s="262"/>
      <c r="CL40" s="260" t="str">
        <f t="shared" si="122"/>
        <v xml:space="preserve"> </v>
      </c>
      <c r="CM40" s="261"/>
      <c r="CN40" s="262"/>
    </row>
    <row r="41" spans="1:92" ht="15" hidden="1" customHeight="1" outlineLevel="1" x14ac:dyDescent="0.2">
      <c r="B41" s="107" t="s">
        <v>250</v>
      </c>
      <c r="C41" s="43"/>
      <c r="D41" s="44"/>
      <c r="E41" s="45"/>
      <c r="F41" s="43"/>
      <c r="G41" s="44"/>
      <c r="H41" s="45"/>
      <c r="I41" s="43"/>
      <c r="J41" s="44"/>
      <c r="K41" s="45"/>
      <c r="L41" s="43"/>
      <c r="M41" s="44"/>
      <c r="N41" s="45"/>
      <c r="O41" s="43"/>
      <c r="P41" s="44"/>
      <c r="Q41" s="45"/>
      <c r="R41" s="43"/>
      <c r="S41" s="44"/>
      <c r="T41" s="45"/>
      <c r="U41" s="43"/>
      <c r="V41" s="44"/>
      <c r="W41" s="45"/>
      <c r="X41" s="43"/>
      <c r="Y41" s="44"/>
      <c r="Z41" s="45"/>
      <c r="AA41" s="43"/>
      <c r="AB41" s="44"/>
      <c r="AC41" s="45"/>
      <c r="AD41" s="43"/>
      <c r="AE41" s="44"/>
      <c r="AF41" s="45"/>
      <c r="AG41" s="43"/>
      <c r="AH41" s="44"/>
      <c r="AI41" s="45"/>
      <c r="AJ41" s="43"/>
      <c r="AK41" s="44"/>
      <c r="AL41" s="45"/>
      <c r="AM41" s="43"/>
      <c r="AN41" s="44"/>
      <c r="AO41" s="45"/>
      <c r="AP41" s="43"/>
      <c r="AQ41" s="44"/>
      <c r="AR41" s="45"/>
      <c r="AS41" s="43"/>
      <c r="AT41" s="44"/>
      <c r="AU41" s="45"/>
      <c r="AV41" s="43"/>
      <c r="AW41" s="44"/>
      <c r="AX41" s="45"/>
      <c r="AY41" s="43"/>
      <c r="AZ41" s="44"/>
      <c r="BA41" s="45"/>
      <c r="BB41" s="43"/>
      <c r="BC41" s="44"/>
      <c r="BD41" s="45"/>
      <c r="BE41" s="43"/>
      <c r="BF41" s="44"/>
      <c r="BG41" s="45"/>
      <c r="BH41" s="43"/>
      <c r="BI41" s="44"/>
      <c r="BJ41" s="45"/>
      <c r="BK41" s="43"/>
      <c r="BL41" s="44"/>
      <c r="BM41" s="45"/>
      <c r="BN41" s="43"/>
      <c r="BO41" s="44"/>
      <c r="BP41" s="45"/>
      <c r="BQ41" s="43"/>
      <c r="BR41" s="44"/>
      <c r="BS41" s="45"/>
      <c r="BT41" s="43"/>
      <c r="BU41" s="44"/>
      <c r="BV41" s="45"/>
      <c r="BW41" s="43"/>
      <c r="BX41" s="44"/>
      <c r="BY41" s="45"/>
      <c r="BZ41" s="43"/>
      <c r="CA41" s="44"/>
      <c r="CB41" s="45"/>
      <c r="CC41" s="43"/>
      <c r="CD41" s="44"/>
      <c r="CE41" s="45"/>
      <c r="CF41" s="43"/>
      <c r="CG41" s="44"/>
      <c r="CH41" s="45"/>
      <c r="CI41" s="43"/>
      <c r="CJ41" s="44"/>
      <c r="CK41" s="45"/>
      <c r="CL41" s="43"/>
      <c r="CM41" s="44"/>
      <c r="CN41" s="45"/>
    </row>
    <row r="42" spans="1:92" s="89" customFormat="1" ht="76.5" hidden="1" customHeight="1" outlineLevel="1" x14ac:dyDescent="0.2">
      <c r="A42" s="6">
        <f>A40+1</f>
        <v>31</v>
      </c>
      <c r="B42" s="103" t="s">
        <v>55</v>
      </c>
      <c r="C42" s="260" t="str">
        <f>HLOOKUP(C$2,Blocks,$A42,FALSE)</f>
        <v>Dual Weapon Mastery I, Dual Weapon Mastery II, Follow Through, Force Sensitivity, Force Training, Point Blank Shot, Quick Draw, Tech Specialist, Weapon Finesse, Weapon Focus (lightsabers), Weapon Proficiency (lightsabers), Weapon Proficiency (simple)</v>
      </c>
      <c r="D42" s="261"/>
      <c r="E42" s="262"/>
      <c r="F42" s="260" t="str">
        <f>HLOOKUP(F$2,Blocks,$A42,FALSE)</f>
        <v>Accelerated Strike, Armor Proficiency (light), Dual Weapon Mastery I, Dual Weapon Mastery II, Point Blank Shot, Precise Shot, Quick Draw, Rapid Shot, Weapon Proficiency (pistols)</v>
      </c>
      <c r="G42" s="261"/>
      <c r="H42" s="262"/>
      <c r="I42" s="260" t="str">
        <f>HLOOKUP(I$2,Blocks,$A42,FALSE)</f>
        <v>Force Sensitivity, Force Training, Improved Defenses, Skill Focus (Use the Force), Strong in the Force, Weapon Focus (lightsabers), Weapon Proficiency (lightsabers), Weapon Proficiency (simple)</v>
      </c>
      <c r="J42" s="261"/>
      <c r="K42" s="262"/>
      <c r="L42" s="260" t="str">
        <f>HLOOKUP(L$2,Blocks,$A42,FALSE)</f>
        <v>Exotic Weapon Proficiency (Arg'garok), Improved Damage Threshold, Improved Defenses, Toughness</v>
      </c>
      <c r="M42" s="261"/>
      <c r="N42" s="262"/>
      <c r="O42" s="260" t="str">
        <f>HLOOKUP(O$2,Blocks,$A42,FALSE)</f>
        <v>Exotic Weapon Proficiency (Arg'garok), Improved Damage Threshold, Improved Defenses, Toughness</v>
      </c>
      <c r="P42" s="261"/>
      <c r="Q42" s="262"/>
      <c r="R42" s="260" t="str">
        <f>HLOOKUP(R$2,Blocks,$A42,FALSE)</f>
        <v>Exotic Weapon Proficiency (Arg'garok), Improved Damage Threshold, Improved Defenses, Toughness</v>
      </c>
      <c r="S42" s="261"/>
      <c r="T42" s="262"/>
      <c r="U42" s="260" t="str">
        <f>HLOOKUP(U$2,Blocks,$A42,FALSE)</f>
        <v>Exotic Weapon Proficiency (Arg'garok), Improved Damage Threshold, Improved Defenses, Toughness</v>
      </c>
      <c r="V42" s="261"/>
      <c r="W42" s="262"/>
      <c r="X42" s="260" t="str">
        <f>HLOOKUP(X$2,Blocks,$A42,FALSE)</f>
        <v>Exotic Weapon Proficiency (Arg'garok), Improved Damage Threshold, Improved Defenses, Toughness</v>
      </c>
      <c r="Y42" s="261"/>
      <c r="Z42" s="262"/>
      <c r="AA42" s="260" t="str">
        <f>HLOOKUP(AA$2,Blocks,$A42,FALSE)</f>
        <v>Exotic Weapon Proficiency (Arg'garok), Improved Damage Threshold, Improved Defenses, Toughness</v>
      </c>
      <c r="AB42" s="261"/>
      <c r="AC42" s="262"/>
      <c r="AD42" s="260" t="str">
        <f>HLOOKUP(AD$2,Blocks,$A42,FALSE)</f>
        <v>Force Sensitivity, Melee Defense, Rapid Strike, Weapon Finesse, Weapon Focus (lightsabers), Weapon Proficiency (lightsabers), Weapon Proficiency (pistols), Weapon Proficiency (rifles), Weapon Proficiency (simple)</v>
      </c>
      <c r="AE42" s="261"/>
      <c r="AF42" s="262"/>
      <c r="AG42" s="260" t="str">
        <f>HLOOKUP(AG$2,Blocks,$A42,FALSE)</f>
        <v xml:space="preserve">Armor Proficiency (light), Armor Proficiency (medium), Deft Charge, Follow Through, Force Sensitivity, Martial Arts I, Martial Arts II, Weapon Focus (lightsabers), Weapon Proficiency (lightsabers), Weapon Proficiency (simple), Fleche </v>
      </c>
      <c r="AH42" s="261"/>
      <c r="AI42" s="262"/>
      <c r="AJ42" s="260" t="str">
        <f>HLOOKUP(AJ$2,Blocks,$A42,FALSE)</f>
        <v xml:space="preserve"> </v>
      </c>
      <c r="AK42" s="261"/>
      <c r="AL42" s="262"/>
      <c r="AM42" s="260" t="str">
        <f>HLOOKUP(AM$2,Blocks,$A42,FALSE)</f>
        <v xml:space="preserve"> </v>
      </c>
      <c r="AN42" s="261"/>
      <c r="AO42" s="262"/>
      <c r="AP42" s="260" t="str">
        <f>HLOOKUP(AP$2,Blocks,$A42,FALSE)</f>
        <v xml:space="preserve"> </v>
      </c>
      <c r="AQ42" s="261"/>
      <c r="AR42" s="262"/>
      <c r="AS42" s="260" t="str">
        <f>HLOOKUP(AS$2,Blocks,$A42,FALSE)</f>
        <v xml:space="preserve"> </v>
      </c>
      <c r="AT42" s="261"/>
      <c r="AU42" s="262"/>
      <c r="AV42" s="260" t="str">
        <f>HLOOKUP(AV$2,Blocks,$A42,FALSE)</f>
        <v xml:space="preserve"> </v>
      </c>
      <c r="AW42" s="261"/>
      <c r="AX42" s="262"/>
      <c r="AY42" s="260" t="str">
        <f>HLOOKUP(AY$2,Blocks,$A42,FALSE)</f>
        <v xml:space="preserve"> </v>
      </c>
      <c r="AZ42" s="261"/>
      <c r="BA42" s="262"/>
      <c r="BB42" s="260" t="str">
        <f>HLOOKUP(BB$2,Blocks,$A42,FALSE)</f>
        <v xml:space="preserve"> </v>
      </c>
      <c r="BC42" s="261"/>
      <c r="BD42" s="262"/>
      <c r="BE42" s="260" t="str">
        <f>HLOOKUP(BE$2,Blocks,$A42,FALSE)</f>
        <v xml:space="preserve"> </v>
      </c>
      <c r="BF42" s="261"/>
      <c r="BG42" s="262"/>
      <c r="BH42" s="260" t="str">
        <f>HLOOKUP(BH$2,Blocks,$A42,FALSE)</f>
        <v xml:space="preserve"> </v>
      </c>
      <c r="BI42" s="261"/>
      <c r="BJ42" s="262"/>
      <c r="BK42" s="260" t="str">
        <f>HLOOKUP(BK$2,Blocks,$A42,FALSE)</f>
        <v xml:space="preserve"> </v>
      </c>
      <c r="BL42" s="261"/>
      <c r="BM42" s="262"/>
      <c r="BN42" s="260" t="str">
        <f>HLOOKUP(BN$2,Blocks,$A42,FALSE)</f>
        <v xml:space="preserve"> </v>
      </c>
      <c r="BO42" s="261"/>
      <c r="BP42" s="262"/>
      <c r="BQ42" s="260" t="str">
        <f>HLOOKUP(BQ$2,Blocks,$A42,FALSE)</f>
        <v xml:space="preserve"> </v>
      </c>
      <c r="BR42" s="261"/>
      <c r="BS42" s="262"/>
      <c r="BT42" s="260" t="str">
        <f>HLOOKUP(BT$2,Blocks,$A42,FALSE)</f>
        <v xml:space="preserve"> </v>
      </c>
      <c r="BU42" s="261"/>
      <c r="BV42" s="262"/>
      <c r="BW42" s="260" t="str">
        <f>HLOOKUP(BW$2,Blocks,$A42,FALSE)</f>
        <v xml:space="preserve"> </v>
      </c>
      <c r="BX42" s="261"/>
      <c r="BY42" s="262"/>
      <c r="BZ42" s="260" t="str">
        <f>HLOOKUP(BZ$2,Blocks,$A42,FALSE)</f>
        <v xml:space="preserve"> </v>
      </c>
      <c r="CA42" s="261"/>
      <c r="CB42" s="262"/>
      <c r="CC42" s="260" t="str">
        <f>HLOOKUP(CC$2,Blocks,$A42,FALSE)</f>
        <v xml:space="preserve"> </v>
      </c>
      <c r="CD42" s="261"/>
      <c r="CE42" s="262"/>
      <c r="CF42" s="260" t="str">
        <f>HLOOKUP(CF$2,Blocks,$A42,FALSE)</f>
        <v xml:space="preserve"> </v>
      </c>
      <c r="CG42" s="261"/>
      <c r="CH42" s="262"/>
      <c r="CI42" s="260" t="str">
        <f>HLOOKUP(CI$2,Blocks,$A42,FALSE)</f>
        <v xml:space="preserve"> </v>
      </c>
      <c r="CJ42" s="261"/>
      <c r="CK42" s="262"/>
      <c r="CL42" s="260" t="str">
        <f>HLOOKUP(CL$2,Blocks,$A42,FALSE)</f>
        <v xml:space="preserve"> </v>
      </c>
      <c r="CM42" s="261"/>
      <c r="CN42" s="262"/>
    </row>
    <row r="43" spans="1:92" ht="15" hidden="1" customHeight="1" outlineLevel="1" x14ac:dyDescent="0.2">
      <c r="B43" s="107" t="s">
        <v>251</v>
      </c>
      <c r="C43" s="43"/>
      <c r="D43" s="44"/>
      <c r="E43" s="45"/>
      <c r="F43" s="43"/>
      <c r="G43" s="44"/>
      <c r="H43" s="45"/>
      <c r="I43" s="43"/>
      <c r="J43" s="44"/>
      <c r="K43" s="45"/>
      <c r="L43" s="43"/>
      <c r="M43" s="44"/>
      <c r="N43" s="45"/>
      <c r="O43" s="43"/>
      <c r="P43" s="44"/>
      <c r="Q43" s="45"/>
      <c r="R43" s="43"/>
      <c r="S43" s="44"/>
      <c r="T43" s="45"/>
      <c r="U43" s="43"/>
      <c r="V43" s="44"/>
      <c r="W43" s="45"/>
      <c r="X43" s="43"/>
      <c r="Y43" s="44"/>
      <c r="Z43" s="45"/>
      <c r="AA43" s="43"/>
      <c r="AB43" s="44"/>
      <c r="AC43" s="45"/>
      <c r="AD43" s="43"/>
      <c r="AE43" s="44"/>
      <c r="AF43" s="45"/>
      <c r="AG43" s="43"/>
      <c r="AH43" s="44"/>
      <c r="AI43" s="45"/>
      <c r="AJ43" s="43"/>
      <c r="AK43" s="44"/>
      <c r="AL43" s="45"/>
      <c r="AM43" s="43"/>
      <c r="AN43" s="44"/>
      <c r="AO43" s="45"/>
      <c r="AP43" s="43"/>
      <c r="AQ43" s="44"/>
      <c r="AR43" s="45"/>
      <c r="AS43" s="43"/>
      <c r="AT43" s="44"/>
      <c r="AU43" s="45"/>
      <c r="AV43" s="43"/>
      <c r="AW43" s="44"/>
      <c r="AX43" s="45"/>
      <c r="AY43" s="43"/>
      <c r="AZ43" s="44"/>
      <c r="BA43" s="45"/>
      <c r="BB43" s="43"/>
      <c r="BC43" s="44"/>
      <c r="BD43" s="45"/>
      <c r="BE43" s="43"/>
      <c r="BF43" s="44"/>
      <c r="BG43" s="45"/>
      <c r="BH43" s="43"/>
      <c r="BI43" s="44"/>
      <c r="BJ43" s="45"/>
      <c r="BK43" s="43"/>
      <c r="BL43" s="44"/>
      <c r="BM43" s="45"/>
      <c r="BN43" s="43"/>
      <c r="BO43" s="44"/>
      <c r="BP43" s="45"/>
      <c r="BQ43" s="43"/>
      <c r="BR43" s="44"/>
      <c r="BS43" s="45"/>
      <c r="BT43" s="43"/>
      <c r="BU43" s="44"/>
      <c r="BV43" s="45"/>
      <c r="BW43" s="43"/>
      <c r="BX43" s="44"/>
      <c r="BY43" s="45"/>
      <c r="BZ43" s="43"/>
      <c r="CA43" s="44"/>
      <c r="CB43" s="45"/>
      <c r="CC43" s="43"/>
      <c r="CD43" s="44"/>
      <c r="CE43" s="45"/>
      <c r="CF43" s="43"/>
      <c r="CG43" s="44"/>
      <c r="CH43" s="45"/>
      <c r="CI43" s="43"/>
      <c r="CJ43" s="44"/>
      <c r="CK43" s="45"/>
      <c r="CL43" s="43"/>
      <c r="CM43" s="44"/>
      <c r="CN43" s="45"/>
    </row>
    <row r="44" spans="1:92" collapsed="1" x14ac:dyDescent="0.2">
      <c r="B44" s="112" t="s">
        <v>65</v>
      </c>
      <c r="C44" s="136">
        <v>0</v>
      </c>
      <c r="D44" s="15"/>
      <c r="E44" s="16"/>
      <c r="F44" s="136">
        <v>0</v>
      </c>
      <c r="G44" s="15"/>
      <c r="H44" s="16"/>
      <c r="I44" s="136">
        <v>0</v>
      </c>
      <c r="J44" s="15"/>
      <c r="K44" s="16"/>
      <c r="L44" s="136">
        <v>0</v>
      </c>
      <c r="M44" s="15"/>
      <c r="N44" s="16"/>
      <c r="O44" s="136">
        <v>0</v>
      </c>
      <c r="P44" s="15"/>
      <c r="Q44" s="16"/>
      <c r="R44" s="136">
        <v>0</v>
      </c>
      <c r="S44" s="15"/>
      <c r="T44" s="16"/>
      <c r="U44" s="136">
        <v>0</v>
      </c>
      <c r="V44" s="15"/>
      <c r="W44" s="16"/>
      <c r="X44" s="136">
        <v>0</v>
      </c>
      <c r="Y44" s="15"/>
      <c r="Z44" s="16"/>
      <c r="AA44" s="136">
        <v>0</v>
      </c>
      <c r="AB44" s="15"/>
      <c r="AC44" s="16"/>
      <c r="AD44" s="136">
        <v>0</v>
      </c>
      <c r="AE44" s="15"/>
      <c r="AF44" s="16"/>
      <c r="AG44" s="136">
        <v>0</v>
      </c>
      <c r="AH44" s="15"/>
      <c r="AI44" s="16"/>
      <c r="AJ44" s="136">
        <v>0</v>
      </c>
      <c r="AK44" s="15"/>
      <c r="AL44" s="16"/>
      <c r="AM44" s="136">
        <v>0</v>
      </c>
      <c r="AN44" s="15"/>
      <c r="AO44" s="16"/>
      <c r="AP44" s="136">
        <v>0</v>
      </c>
      <c r="AQ44" s="15"/>
      <c r="AR44" s="16"/>
      <c r="AS44" s="136">
        <v>0</v>
      </c>
      <c r="AT44" s="15"/>
      <c r="AU44" s="16"/>
      <c r="AV44" s="136">
        <v>0</v>
      </c>
      <c r="AW44" s="15"/>
      <c r="AX44" s="16"/>
      <c r="AY44" s="136">
        <v>0</v>
      </c>
      <c r="AZ44" s="15"/>
      <c r="BA44" s="16"/>
      <c r="BB44" s="136">
        <v>0</v>
      </c>
      <c r="BC44" s="15"/>
      <c r="BD44" s="16"/>
      <c r="BE44" s="136">
        <v>0</v>
      </c>
      <c r="BF44" s="15"/>
      <c r="BG44" s="16"/>
      <c r="BH44" s="136">
        <v>0</v>
      </c>
      <c r="BI44" s="15"/>
      <c r="BJ44" s="16"/>
      <c r="BK44" s="136">
        <v>0</v>
      </c>
      <c r="BL44" s="15"/>
      <c r="BM44" s="16"/>
      <c r="BN44" s="136">
        <v>0</v>
      </c>
      <c r="BO44" s="15"/>
      <c r="BP44" s="16"/>
      <c r="BQ44" s="136">
        <v>0</v>
      </c>
      <c r="BR44" s="15"/>
      <c r="BS44" s="16"/>
      <c r="BT44" s="136">
        <v>0</v>
      </c>
      <c r="BU44" s="15"/>
      <c r="BV44" s="16"/>
      <c r="BW44" s="136">
        <v>0</v>
      </c>
      <c r="BX44" s="15"/>
      <c r="BY44" s="16"/>
      <c r="BZ44" s="136">
        <v>0</v>
      </c>
      <c r="CA44" s="15"/>
      <c r="CB44" s="16"/>
      <c r="CC44" s="136">
        <v>0</v>
      </c>
      <c r="CD44" s="15"/>
      <c r="CE44" s="16"/>
      <c r="CF44" s="136">
        <v>0</v>
      </c>
      <c r="CG44" s="15"/>
      <c r="CH44" s="16"/>
      <c r="CI44" s="136">
        <v>0</v>
      </c>
      <c r="CJ44" s="15"/>
      <c r="CK44" s="16"/>
      <c r="CL44" s="136">
        <v>0</v>
      </c>
      <c r="CM44" s="15"/>
      <c r="CN44" s="16"/>
    </row>
    <row r="45" spans="1:92" s="89" customFormat="1" ht="35.25" customHeight="1" x14ac:dyDescent="0.2">
      <c r="A45" s="6">
        <f>A42+1</f>
        <v>32</v>
      </c>
      <c r="B45" s="103" t="s">
        <v>56</v>
      </c>
      <c r="C45" s="260" t="str">
        <f>HLOOKUP(C$2,Blocks,$A45,FALSE)</f>
        <v>Acrobatics +13, Initiative +13, Mechanics +10, Use Computer +10, Use the Force +8</v>
      </c>
      <c r="D45" s="261"/>
      <c r="E45" s="262"/>
      <c r="F45" s="260" t="str">
        <f>HLOOKUP(F$2,Blocks,$A45,FALSE)</f>
        <v>Deception +11, Initiative +16, Persuasion +15</v>
      </c>
      <c r="G45" s="261"/>
      <c r="H45" s="262"/>
      <c r="I45" s="260" t="str">
        <f>HLOOKUP(I$2,Blocks,$A45,FALSE)</f>
        <v>Acrobatics +9, Initiative +9, Perception +11, Use the Force +16</v>
      </c>
      <c r="J45" s="261"/>
      <c r="K45" s="262"/>
      <c r="L45" s="260" t="str">
        <f>HLOOKUP(L$2,Blocks,$A45,FALSE)</f>
        <v>Endurance +10</v>
      </c>
      <c r="M45" s="261"/>
      <c r="N45" s="262"/>
      <c r="O45" s="260" t="str">
        <f>HLOOKUP(O$2,Blocks,$A45,FALSE)</f>
        <v>Endurance +10</v>
      </c>
      <c r="P45" s="261"/>
      <c r="Q45" s="262"/>
      <c r="R45" s="260" t="str">
        <f>HLOOKUP(R$2,Blocks,$A45,FALSE)</f>
        <v>Endurance +10</v>
      </c>
      <c r="S45" s="261"/>
      <c r="T45" s="262"/>
      <c r="U45" s="260" t="str">
        <f>HLOOKUP(U$2,Blocks,$A45,FALSE)</f>
        <v>Endurance +10</v>
      </c>
      <c r="V45" s="261"/>
      <c r="W45" s="262"/>
      <c r="X45" s="260" t="str">
        <f>HLOOKUP(X$2,Blocks,$A45,FALSE)</f>
        <v>Endurance +10</v>
      </c>
      <c r="Y45" s="261"/>
      <c r="Z45" s="262"/>
      <c r="AA45" s="260" t="str">
        <f>HLOOKUP(AA$2,Blocks,$A45,FALSE)</f>
        <v>Endurance +10</v>
      </c>
      <c r="AB45" s="261"/>
      <c r="AC45" s="262"/>
      <c r="AD45" s="260" t="str">
        <f>HLOOKUP(AD$2,Blocks,$A45,FALSE)</f>
        <v>Acrobatics +12, Endurance +9, Initiative +12, Perception +9, Stealth +12 (can reroll, but must accept second result), Survival +9, Use the Force +9</v>
      </c>
      <c r="AE45" s="261"/>
      <c r="AF45" s="262"/>
      <c r="AG45" s="260" t="str">
        <f>HLOOKUP(AG$2,Blocks,$A45,FALSE)</f>
        <v>Perception +10, Use the Force +10</v>
      </c>
      <c r="AH45" s="261"/>
      <c r="AI45" s="262"/>
      <c r="AJ45" s="260" t="str">
        <f>HLOOKUP(AJ$2,Blocks,$A45,FALSE)</f>
        <v xml:space="preserve"> </v>
      </c>
      <c r="AK45" s="261"/>
      <c r="AL45" s="262"/>
      <c r="AM45" s="260" t="str">
        <f>HLOOKUP(AM$2,Blocks,$A45,FALSE)</f>
        <v xml:space="preserve"> </v>
      </c>
      <c r="AN45" s="261"/>
      <c r="AO45" s="262"/>
      <c r="AP45" s="260" t="str">
        <f>HLOOKUP(AP$2,Blocks,$A45,FALSE)</f>
        <v xml:space="preserve"> </v>
      </c>
      <c r="AQ45" s="261"/>
      <c r="AR45" s="262"/>
      <c r="AS45" s="260" t="str">
        <f>HLOOKUP(AS$2,Blocks,$A45,FALSE)</f>
        <v xml:space="preserve"> </v>
      </c>
      <c r="AT45" s="261"/>
      <c r="AU45" s="262"/>
      <c r="AV45" s="260" t="str">
        <f>HLOOKUP(AV$2,Blocks,$A45,FALSE)</f>
        <v xml:space="preserve"> </v>
      </c>
      <c r="AW45" s="261"/>
      <c r="AX45" s="262"/>
      <c r="AY45" s="260" t="str">
        <f>HLOOKUP(AY$2,Blocks,$A45,FALSE)</f>
        <v xml:space="preserve"> </v>
      </c>
      <c r="AZ45" s="261"/>
      <c r="BA45" s="262"/>
      <c r="BB45" s="260" t="str">
        <f>HLOOKUP(BB$2,Blocks,$A45,FALSE)</f>
        <v xml:space="preserve"> </v>
      </c>
      <c r="BC45" s="261"/>
      <c r="BD45" s="262"/>
      <c r="BE45" s="260" t="str">
        <f>HLOOKUP(BE$2,Blocks,$A45,FALSE)</f>
        <v xml:space="preserve"> </v>
      </c>
      <c r="BF45" s="261"/>
      <c r="BG45" s="262"/>
      <c r="BH45" s="260" t="str">
        <f>HLOOKUP(BH$2,Blocks,$A45,FALSE)</f>
        <v xml:space="preserve"> </v>
      </c>
      <c r="BI45" s="261"/>
      <c r="BJ45" s="262"/>
      <c r="BK45" s="260" t="str">
        <f>HLOOKUP(BK$2,Blocks,$A45,FALSE)</f>
        <v xml:space="preserve"> </v>
      </c>
      <c r="BL45" s="261"/>
      <c r="BM45" s="262"/>
      <c r="BN45" s="260" t="str">
        <f>HLOOKUP(BN$2,Blocks,$A45,FALSE)</f>
        <v xml:space="preserve"> </v>
      </c>
      <c r="BO45" s="261"/>
      <c r="BP45" s="262"/>
      <c r="BQ45" s="260" t="str">
        <f>HLOOKUP(BQ$2,Blocks,$A45,FALSE)</f>
        <v xml:space="preserve"> </v>
      </c>
      <c r="BR45" s="261"/>
      <c r="BS45" s="262"/>
      <c r="BT45" s="260" t="str">
        <f>HLOOKUP(BT$2,Blocks,$A45,FALSE)</f>
        <v xml:space="preserve"> </v>
      </c>
      <c r="BU45" s="261"/>
      <c r="BV45" s="262"/>
      <c r="BW45" s="260" t="str">
        <f>HLOOKUP(BW$2,Blocks,$A45,FALSE)</f>
        <v xml:space="preserve"> </v>
      </c>
      <c r="BX45" s="261"/>
      <c r="BY45" s="262"/>
      <c r="BZ45" s="260" t="str">
        <f>HLOOKUP(BZ$2,Blocks,$A45,FALSE)</f>
        <v xml:space="preserve"> </v>
      </c>
      <c r="CA45" s="261"/>
      <c r="CB45" s="262"/>
      <c r="CC45" s="260" t="str">
        <f>HLOOKUP(CC$2,Blocks,$A45,FALSE)</f>
        <v xml:space="preserve"> </v>
      </c>
      <c r="CD45" s="261"/>
      <c r="CE45" s="262"/>
      <c r="CF45" s="260" t="str">
        <f>HLOOKUP(CF$2,Blocks,$A45,FALSE)</f>
        <v xml:space="preserve"> </v>
      </c>
      <c r="CG45" s="261"/>
      <c r="CH45" s="262"/>
      <c r="CI45" s="260" t="str">
        <f>HLOOKUP(CI$2,Blocks,$A45,FALSE)</f>
        <v xml:space="preserve"> </v>
      </c>
      <c r="CJ45" s="261"/>
      <c r="CK45" s="262"/>
      <c r="CL45" s="260" t="str">
        <f>HLOOKUP(CL$2,Blocks,$A45,FALSE)</f>
        <v xml:space="preserve"> </v>
      </c>
      <c r="CM45" s="261"/>
      <c r="CN45" s="262"/>
    </row>
    <row r="46" spans="1:92" s="89" customFormat="1" ht="58.5" hidden="1" customHeight="1" outlineLevel="1" x14ac:dyDescent="0.2">
      <c r="A46" s="6">
        <f>A45+1</f>
        <v>33</v>
      </c>
      <c r="B46" s="103" t="s">
        <v>57</v>
      </c>
      <c r="C46" s="260" t="str">
        <f>HLOOKUP(C$2,Blocks,$A46,FALSE)</f>
        <v>lightsaber, mounted lightsaber, Jedi robes, 2 cybernetic prostheses, utility belt, tool kit, 2 computer spikes, 2 medpacs, 2 power packs, datapad, droid diagnostic</v>
      </c>
      <c r="D46" s="261"/>
      <c r="E46" s="262"/>
      <c r="F46" s="260" t="str">
        <f>HLOOKUP(F$2,Blocks,$A46,FALSE)</f>
        <v>hold-out blaster, hold-out blaster, shadowsuit (Superior Tech: Superior Protective Armor)</v>
      </c>
      <c r="G46" s="261"/>
      <c r="H46" s="262"/>
      <c r="I46" s="260" t="str">
        <f>HLOOKUP(I$2,Blocks,$A46,FALSE)</f>
        <v>lightsaber, Jedi robes</v>
      </c>
      <c r="J46" s="261"/>
      <c r="K46" s="262"/>
      <c r="L46" s="260" t="str">
        <f>HLOOKUP(L$2,Blocks,$A46,FALSE)</f>
        <v>arg'garok</v>
      </c>
      <c r="M46" s="261"/>
      <c r="N46" s="262"/>
      <c r="O46" s="260" t="str">
        <f>HLOOKUP(O$2,Blocks,$A46,FALSE)</f>
        <v>arg'garok</v>
      </c>
      <c r="P46" s="261"/>
      <c r="Q46" s="262"/>
      <c r="R46" s="260" t="str">
        <f>HLOOKUP(R$2,Blocks,$A46,FALSE)</f>
        <v>arg'garok</v>
      </c>
      <c r="S46" s="261"/>
      <c r="T46" s="262"/>
      <c r="U46" s="260" t="str">
        <f>HLOOKUP(U$2,Blocks,$A46,FALSE)</f>
        <v>arg'garok</v>
      </c>
      <c r="V46" s="261"/>
      <c r="W46" s="262"/>
      <c r="X46" s="260" t="str">
        <f>HLOOKUP(X$2,Blocks,$A46,FALSE)</f>
        <v>arg'garok</v>
      </c>
      <c r="Y46" s="261"/>
      <c r="Z46" s="262"/>
      <c r="AA46" s="260" t="str">
        <f>HLOOKUP(AA$2,Blocks,$A46,FALSE)</f>
        <v>arg'garok</v>
      </c>
      <c r="AB46" s="261"/>
      <c r="AC46" s="262"/>
      <c r="AD46" s="260" t="str">
        <f>HLOOKUP(AD$2,Blocks,$A46,FALSE)</f>
        <v>lightsaber, Jedi robes</v>
      </c>
      <c r="AE46" s="261"/>
      <c r="AF46" s="262"/>
      <c r="AG46" s="260" t="str">
        <f>HLOOKUP(AG$2,Blocks,$A46,FALSE)</f>
        <v>crossguard lightsaber, reactive claw, Jedi Knight Armor, ancient Jedi robes, comlink, earbud, credit chip, datapad, utility belt</v>
      </c>
      <c r="AH46" s="261"/>
      <c r="AI46" s="262"/>
      <c r="AJ46" s="260" t="str">
        <f>HLOOKUP(AJ$2,Blocks,$A46,FALSE)</f>
        <v xml:space="preserve"> </v>
      </c>
      <c r="AK46" s="261"/>
      <c r="AL46" s="262"/>
      <c r="AM46" s="260" t="str">
        <f>HLOOKUP(AM$2,Blocks,$A46,FALSE)</f>
        <v xml:space="preserve"> </v>
      </c>
      <c r="AN46" s="261"/>
      <c r="AO46" s="262"/>
      <c r="AP46" s="260" t="str">
        <f>HLOOKUP(AP$2,Blocks,$A46,FALSE)</f>
        <v xml:space="preserve"> </v>
      </c>
      <c r="AQ46" s="261"/>
      <c r="AR46" s="262"/>
      <c r="AS46" s="260" t="str">
        <f>HLOOKUP(AS$2,Blocks,$A46,FALSE)</f>
        <v xml:space="preserve"> </v>
      </c>
      <c r="AT46" s="261"/>
      <c r="AU46" s="262"/>
      <c r="AV46" s="260" t="str">
        <f>HLOOKUP(AV$2,Blocks,$A46,FALSE)</f>
        <v xml:space="preserve"> </v>
      </c>
      <c r="AW46" s="261"/>
      <c r="AX46" s="262"/>
      <c r="AY46" s="260" t="str">
        <f>HLOOKUP(AY$2,Blocks,$A46,FALSE)</f>
        <v xml:space="preserve"> </v>
      </c>
      <c r="AZ46" s="261"/>
      <c r="BA46" s="262"/>
      <c r="BB46" s="260" t="str">
        <f>HLOOKUP(BB$2,Blocks,$A46,FALSE)</f>
        <v xml:space="preserve"> </v>
      </c>
      <c r="BC46" s="261"/>
      <c r="BD46" s="262"/>
      <c r="BE46" s="260" t="str">
        <f>HLOOKUP(BE$2,Blocks,$A46,FALSE)</f>
        <v xml:space="preserve"> </v>
      </c>
      <c r="BF46" s="261"/>
      <c r="BG46" s="262"/>
      <c r="BH46" s="260" t="str">
        <f>HLOOKUP(BH$2,Blocks,$A46,FALSE)</f>
        <v xml:space="preserve"> </v>
      </c>
      <c r="BI46" s="261"/>
      <c r="BJ46" s="262"/>
      <c r="BK46" s="260" t="str">
        <f>HLOOKUP(BK$2,Blocks,$A46,FALSE)</f>
        <v xml:space="preserve"> </v>
      </c>
      <c r="BL46" s="261"/>
      <c r="BM46" s="262"/>
      <c r="BN46" s="260" t="str">
        <f>HLOOKUP(BN$2,Blocks,$A46,FALSE)</f>
        <v xml:space="preserve"> </v>
      </c>
      <c r="BO46" s="261"/>
      <c r="BP46" s="262"/>
      <c r="BQ46" s="260" t="str">
        <f>HLOOKUP(BQ$2,Blocks,$A46,FALSE)</f>
        <v xml:space="preserve"> </v>
      </c>
      <c r="BR46" s="261"/>
      <c r="BS46" s="262"/>
      <c r="BT46" s="260" t="str">
        <f>HLOOKUP(BT$2,Blocks,$A46,FALSE)</f>
        <v xml:space="preserve"> </v>
      </c>
      <c r="BU46" s="261"/>
      <c r="BV46" s="262"/>
      <c r="BW46" s="260" t="str">
        <f>HLOOKUP(BW$2,Blocks,$A46,FALSE)</f>
        <v xml:space="preserve"> </v>
      </c>
      <c r="BX46" s="261"/>
      <c r="BY46" s="262"/>
      <c r="BZ46" s="260" t="str">
        <f>HLOOKUP(BZ$2,Blocks,$A46,FALSE)</f>
        <v xml:space="preserve"> </v>
      </c>
      <c r="CA46" s="261"/>
      <c r="CB46" s="262"/>
      <c r="CC46" s="260" t="str">
        <f>HLOOKUP(CC$2,Blocks,$A46,FALSE)</f>
        <v xml:space="preserve"> </v>
      </c>
      <c r="CD46" s="261"/>
      <c r="CE46" s="262"/>
      <c r="CF46" s="260" t="str">
        <f>HLOOKUP(CF$2,Blocks,$A46,FALSE)</f>
        <v xml:space="preserve"> </v>
      </c>
      <c r="CG46" s="261"/>
      <c r="CH46" s="262"/>
      <c r="CI46" s="260" t="str">
        <f>HLOOKUP(CI$2,Blocks,$A46,FALSE)</f>
        <v xml:space="preserve"> </v>
      </c>
      <c r="CJ46" s="261"/>
      <c r="CK46" s="262"/>
      <c r="CL46" s="260" t="str">
        <f>HLOOKUP(CL$2,Blocks,$A46,FALSE)</f>
        <v xml:space="preserve"> </v>
      </c>
      <c r="CM46" s="261"/>
      <c r="CN46" s="262"/>
    </row>
    <row r="47" spans="1:92" ht="21" customHeight="1" collapsed="1" x14ac:dyDescent="0.2">
      <c r="B47" s="113"/>
    </row>
    <row r="48" spans="1:92" x14ac:dyDescent="0.2">
      <c r="B48" s="181" t="s">
        <v>2</v>
      </c>
      <c r="C48" s="254"/>
      <c r="D48" s="255"/>
      <c r="E48" s="256"/>
      <c r="F48" s="254"/>
      <c r="G48" s="255"/>
      <c r="H48" s="256"/>
      <c r="I48" s="254"/>
      <c r="J48" s="255"/>
      <c r="K48" s="256"/>
      <c r="L48" s="254"/>
      <c r="M48" s="255"/>
      <c r="N48" s="256"/>
      <c r="O48" s="254"/>
      <c r="P48" s="255"/>
      <c r="Q48" s="256"/>
      <c r="R48" s="254"/>
      <c r="S48" s="255"/>
      <c r="T48" s="256"/>
      <c r="U48" s="254"/>
      <c r="V48" s="255"/>
      <c r="W48" s="256"/>
      <c r="X48" s="254"/>
      <c r="Y48" s="255"/>
      <c r="Z48" s="256"/>
      <c r="AA48" s="254"/>
      <c r="AB48" s="255"/>
      <c r="AC48" s="256"/>
      <c r="AD48" s="254"/>
      <c r="AE48" s="255"/>
      <c r="AF48" s="256"/>
      <c r="AG48" s="254"/>
      <c r="AH48" s="255"/>
      <c r="AI48" s="256"/>
      <c r="AJ48" s="254"/>
      <c r="AK48" s="255"/>
      <c r="AL48" s="256"/>
      <c r="AM48" s="254"/>
      <c r="AN48" s="255"/>
      <c r="AO48" s="256"/>
      <c r="AP48" s="254"/>
      <c r="AQ48" s="255"/>
      <c r="AR48" s="256"/>
      <c r="AS48" s="254"/>
      <c r="AT48" s="255"/>
      <c r="AU48" s="256"/>
      <c r="AV48" s="254"/>
      <c r="AW48" s="255"/>
      <c r="AX48" s="256"/>
      <c r="AY48" s="254"/>
      <c r="AZ48" s="255"/>
      <c r="BA48" s="256"/>
      <c r="BB48" s="254"/>
      <c r="BC48" s="255"/>
      <c r="BD48" s="256"/>
      <c r="BE48" s="254"/>
      <c r="BF48" s="255"/>
      <c r="BG48" s="256"/>
      <c r="BH48" s="254"/>
      <c r="BI48" s="255"/>
      <c r="BJ48" s="256"/>
      <c r="BK48" s="254"/>
      <c r="BL48" s="255"/>
      <c r="BM48" s="256"/>
      <c r="BN48" s="254"/>
      <c r="BO48" s="255"/>
      <c r="BP48" s="256"/>
      <c r="BQ48" s="254"/>
      <c r="BR48" s="255"/>
      <c r="BS48" s="256"/>
      <c r="BT48" s="254"/>
      <c r="BU48" s="255"/>
      <c r="BV48" s="256"/>
      <c r="BW48" s="254"/>
      <c r="BX48" s="255"/>
      <c r="BY48" s="256"/>
      <c r="BZ48" s="254"/>
      <c r="CA48" s="255"/>
      <c r="CB48" s="256"/>
      <c r="CC48" s="254"/>
      <c r="CD48" s="255"/>
      <c r="CE48" s="256"/>
      <c r="CF48" s="254"/>
      <c r="CG48" s="255"/>
      <c r="CH48" s="256"/>
      <c r="CI48" s="254"/>
      <c r="CJ48" s="255"/>
      <c r="CK48" s="256"/>
      <c r="CL48" s="254"/>
      <c r="CM48" s="255"/>
      <c r="CN48" s="256"/>
    </row>
    <row r="49" spans="2:92" ht="50.25" customHeight="1" x14ac:dyDescent="0.2">
      <c r="B49" s="182" t="s">
        <v>5</v>
      </c>
      <c r="C49" s="260" t="s">
        <v>5379</v>
      </c>
      <c r="D49" s="261"/>
      <c r="E49" s="262"/>
      <c r="F49" s="260" t="s">
        <v>5380</v>
      </c>
      <c r="G49" s="261"/>
      <c r="H49" s="262"/>
      <c r="I49" s="260" t="s">
        <v>5381</v>
      </c>
      <c r="J49" s="261"/>
      <c r="K49" s="262"/>
      <c r="L49" s="260" t="s">
        <v>5382</v>
      </c>
      <c r="M49" s="261"/>
      <c r="N49" s="262"/>
      <c r="O49" s="260" t="s">
        <v>5382</v>
      </c>
      <c r="P49" s="261"/>
      <c r="Q49" s="262"/>
      <c r="R49" s="260" t="s">
        <v>5383</v>
      </c>
      <c r="S49" s="261"/>
      <c r="T49" s="262"/>
      <c r="U49" s="260" t="s">
        <v>5383</v>
      </c>
      <c r="V49" s="261"/>
      <c r="W49" s="262"/>
      <c r="X49" s="260" t="s">
        <v>5384</v>
      </c>
      <c r="Y49" s="261"/>
      <c r="Z49" s="262"/>
      <c r="AA49" s="260" t="s">
        <v>5385</v>
      </c>
      <c r="AB49" s="261"/>
      <c r="AC49" s="262"/>
      <c r="AD49" s="260" t="s">
        <v>5387</v>
      </c>
      <c r="AE49" s="261"/>
      <c r="AF49" s="262"/>
      <c r="AG49" s="260" t="s">
        <v>5388</v>
      </c>
      <c r="AH49" s="261"/>
      <c r="AI49" s="262"/>
      <c r="AJ49" s="260"/>
      <c r="AK49" s="261"/>
      <c r="AL49" s="262"/>
      <c r="AM49" s="260"/>
      <c r="AN49" s="261"/>
      <c r="AO49" s="262"/>
      <c r="AP49" s="260"/>
      <c r="AQ49" s="261"/>
      <c r="AR49" s="262"/>
      <c r="AS49" s="260"/>
      <c r="AT49" s="261"/>
      <c r="AU49" s="262"/>
      <c r="AV49" s="260"/>
      <c r="AW49" s="261"/>
      <c r="AX49" s="262"/>
      <c r="AY49" s="260"/>
      <c r="AZ49" s="261"/>
      <c r="BA49" s="262"/>
      <c r="BB49" s="260"/>
      <c r="BC49" s="261"/>
      <c r="BD49" s="262"/>
      <c r="BE49" s="260"/>
      <c r="BF49" s="261"/>
      <c r="BG49" s="262"/>
      <c r="BH49" s="260"/>
      <c r="BI49" s="261"/>
      <c r="BJ49" s="262"/>
      <c r="BK49" s="260"/>
      <c r="BL49" s="261"/>
      <c r="BM49" s="262"/>
      <c r="BN49" s="260"/>
      <c r="BO49" s="261"/>
      <c r="BP49" s="262"/>
      <c r="BQ49" s="260"/>
      <c r="BR49" s="261"/>
      <c r="BS49" s="262"/>
      <c r="BT49" s="260"/>
      <c r="BU49" s="261"/>
      <c r="BV49" s="262"/>
      <c r="BW49" s="260"/>
      <c r="BX49" s="261"/>
      <c r="BY49" s="262"/>
      <c r="BZ49" s="260"/>
      <c r="CA49" s="261"/>
      <c r="CB49" s="262"/>
      <c r="CC49" s="260"/>
      <c r="CD49" s="261"/>
      <c r="CE49" s="262"/>
      <c r="CF49" s="260"/>
      <c r="CG49" s="261"/>
      <c r="CH49" s="262"/>
      <c r="CI49" s="260"/>
      <c r="CJ49" s="261"/>
      <c r="CK49" s="262"/>
      <c r="CL49" s="260"/>
      <c r="CM49" s="261"/>
      <c r="CN49" s="262"/>
    </row>
    <row r="50" spans="2:92" ht="50.25" customHeight="1" x14ac:dyDescent="0.2">
      <c r="B50" s="182" t="s">
        <v>6</v>
      </c>
      <c r="C50" s="260" t="s">
        <v>5389</v>
      </c>
      <c r="D50" s="261"/>
      <c r="E50" s="262"/>
      <c r="F50" s="260" t="s">
        <v>5390</v>
      </c>
      <c r="G50" s="261"/>
      <c r="H50" s="262"/>
      <c r="I50" s="260" t="s">
        <v>5391</v>
      </c>
      <c r="J50" s="261"/>
      <c r="K50" s="262"/>
      <c r="L50" s="260" t="s">
        <v>5382</v>
      </c>
      <c r="M50" s="261"/>
      <c r="N50" s="262"/>
      <c r="O50" s="260" t="s">
        <v>5382</v>
      </c>
      <c r="P50" s="261"/>
      <c r="Q50" s="262"/>
      <c r="R50" s="260" t="s">
        <v>5392</v>
      </c>
      <c r="S50" s="261"/>
      <c r="T50" s="262"/>
      <c r="U50" s="260" t="s">
        <v>5393</v>
      </c>
      <c r="V50" s="261"/>
      <c r="W50" s="262"/>
      <c r="X50" s="260" t="s">
        <v>5386</v>
      </c>
      <c r="Y50" s="261"/>
      <c r="Z50" s="262"/>
      <c r="AA50" s="260" t="s">
        <v>5386</v>
      </c>
      <c r="AB50" s="261"/>
      <c r="AC50" s="262"/>
      <c r="AD50" s="260" t="s">
        <v>5394</v>
      </c>
      <c r="AE50" s="261"/>
      <c r="AF50" s="262"/>
      <c r="AG50" s="260" t="s">
        <v>5398</v>
      </c>
      <c r="AH50" s="261"/>
      <c r="AI50" s="262"/>
      <c r="AJ50" s="260"/>
      <c r="AK50" s="261"/>
      <c r="AL50" s="262"/>
      <c r="AM50" s="260"/>
      <c r="AN50" s="261"/>
      <c r="AO50" s="262"/>
      <c r="AP50" s="260"/>
      <c r="AQ50" s="261"/>
      <c r="AR50" s="262"/>
      <c r="AS50" s="260"/>
      <c r="AT50" s="261"/>
      <c r="AU50" s="262"/>
      <c r="AV50" s="260"/>
      <c r="AW50" s="261"/>
      <c r="AX50" s="262"/>
      <c r="AY50" s="260"/>
      <c r="AZ50" s="261"/>
      <c r="BA50" s="262"/>
      <c r="BB50" s="260"/>
      <c r="BC50" s="261"/>
      <c r="BD50" s="262"/>
      <c r="BE50" s="260"/>
      <c r="BF50" s="261"/>
      <c r="BG50" s="262"/>
      <c r="BH50" s="260"/>
      <c r="BI50" s="261"/>
      <c r="BJ50" s="262"/>
      <c r="BK50" s="260"/>
      <c r="BL50" s="261"/>
      <c r="BM50" s="262"/>
      <c r="BN50" s="260"/>
      <c r="BO50" s="261"/>
      <c r="BP50" s="262"/>
      <c r="BQ50" s="260"/>
      <c r="BR50" s="261"/>
      <c r="BS50" s="262"/>
      <c r="BT50" s="260"/>
      <c r="BU50" s="261"/>
      <c r="BV50" s="262"/>
      <c r="BW50" s="260"/>
      <c r="BX50" s="261"/>
      <c r="BY50" s="262"/>
      <c r="BZ50" s="260"/>
      <c r="CA50" s="261"/>
      <c r="CB50" s="262"/>
      <c r="CC50" s="260"/>
      <c r="CD50" s="261"/>
      <c r="CE50" s="262"/>
      <c r="CF50" s="260"/>
      <c r="CG50" s="261"/>
      <c r="CH50" s="262"/>
      <c r="CI50" s="260"/>
      <c r="CJ50" s="261"/>
      <c r="CK50" s="262"/>
      <c r="CL50" s="260"/>
      <c r="CM50" s="261"/>
      <c r="CN50" s="262"/>
    </row>
    <row r="51" spans="2:92" ht="50.25" customHeight="1" x14ac:dyDescent="0.2">
      <c r="B51" s="182" t="s">
        <v>7</v>
      </c>
      <c r="C51" s="260" t="s">
        <v>5395</v>
      </c>
      <c r="D51" s="261"/>
      <c r="E51" s="262"/>
      <c r="F51" s="260" t="s">
        <v>5396</v>
      </c>
      <c r="G51" s="261"/>
      <c r="H51" s="262"/>
      <c r="I51" s="260" t="s">
        <v>5397</v>
      </c>
      <c r="J51" s="261"/>
      <c r="K51" s="262"/>
      <c r="L51" s="260" t="s">
        <v>5392</v>
      </c>
      <c r="M51" s="261"/>
      <c r="N51" s="262"/>
      <c r="O51" s="260" t="s">
        <v>5399</v>
      </c>
      <c r="P51" s="261"/>
      <c r="Q51" s="262"/>
      <c r="R51" s="260" t="s">
        <v>5400</v>
      </c>
      <c r="S51" s="261"/>
      <c r="T51" s="262"/>
      <c r="U51" s="260" t="s">
        <v>5386</v>
      </c>
      <c r="V51" s="261"/>
      <c r="W51" s="262"/>
      <c r="X51" s="260" t="s">
        <v>5386</v>
      </c>
      <c r="Y51" s="261"/>
      <c r="Z51" s="262"/>
      <c r="AA51" s="260" t="s">
        <v>5386</v>
      </c>
      <c r="AB51" s="261"/>
      <c r="AC51" s="262"/>
      <c r="AD51" s="260" t="s">
        <v>5401</v>
      </c>
      <c r="AE51" s="261"/>
      <c r="AF51" s="262"/>
      <c r="AG51" s="260" t="s">
        <v>5402</v>
      </c>
      <c r="AH51" s="261"/>
      <c r="AI51" s="262"/>
      <c r="AJ51" s="260"/>
      <c r="AK51" s="261"/>
      <c r="AL51" s="262"/>
      <c r="AM51" s="260"/>
      <c r="AN51" s="261"/>
      <c r="AO51" s="262"/>
      <c r="AP51" s="260"/>
      <c r="AQ51" s="261"/>
      <c r="AR51" s="262"/>
      <c r="AS51" s="260"/>
      <c r="AT51" s="261"/>
      <c r="AU51" s="262"/>
      <c r="AV51" s="260"/>
      <c r="AW51" s="261"/>
      <c r="AX51" s="262"/>
      <c r="AY51" s="260"/>
      <c r="AZ51" s="261"/>
      <c r="BA51" s="262"/>
      <c r="BB51" s="260"/>
      <c r="BC51" s="261"/>
      <c r="BD51" s="262"/>
      <c r="BE51" s="260"/>
      <c r="BF51" s="261"/>
      <c r="BG51" s="262"/>
      <c r="BH51" s="260"/>
      <c r="BI51" s="261"/>
      <c r="BJ51" s="262"/>
      <c r="BK51" s="260"/>
      <c r="BL51" s="261"/>
      <c r="BM51" s="262"/>
      <c r="BN51" s="260"/>
      <c r="BO51" s="261"/>
      <c r="BP51" s="262"/>
      <c r="BQ51" s="260"/>
      <c r="BR51" s="261"/>
      <c r="BS51" s="262"/>
      <c r="BT51" s="260"/>
      <c r="BU51" s="261"/>
      <c r="BV51" s="262"/>
      <c r="BW51" s="260"/>
      <c r="BX51" s="261"/>
      <c r="BY51" s="262"/>
      <c r="BZ51" s="260"/>
      <c r="CA51" s="261"/>
      <c r="CB51" s="262"/>
      <c r="CC51" s="260"/>
      <c r="CD51" s="261"/>
      <c r="CE51" s="262"/>
      <c r="CF51" s="260"/>
      <c r="CG51" s="261"/>
      <c r="CH51" s="262"/>
      <c r="CI51" s="260"/>
      <c r="CJ51" s="261"/>
      <c r="CK51" s="262"/>
      <c r="CL51" s="260"/>
      <c r="CM51" s="261"/>
      <c r="CN51" s="262"/>
    </row>
    <row r="52" spans="2:92" ht="50.25" customHeight="1" x14ac:dyDescent="0.2">
      <c r="B52" s="182" t="s">
        <v>8</v>
      </c>
      <c r="C52" s="260" t="s">
        <v>5403</v>
      </c>
      <c r="D52" s="261"/>
      <c r="E52" s="262"/>
      <c r="F52" s="260" t="s">
        <v>5404</v>
      </c>
      <c r="G52" s="261"/>
      <c r="H52" s="262"/>
      <c r="I52" s="260" t="s">
        <v>5405</v>
      </c>
      <c r="J52" s="261"/>
      <c r="K52" s="262"/>
      <c r="L52" s="260" t="s">
        <v>5386</v>
      </c>
      <c r="M52" s="261"/>
      <c r="N52" s="262"/>
      <c r="O52" s="260" t="s">
        <v>5386</v>
      </c>
      <c r="P52" s="261"/>
      <c r="Q52" s="262"/>
      <c r="R52" s="260" t="s">
        <v>5386</v>
      </c>
      <c r="S52" s="261"/>
      <c r="T52" s="262"/>
      <c r="U52" s="260" t="s">
        <v>5386</v>
      </c>
      <c r="V52" s="261"/>
      <c r="W52" s="262"/>
      <c r="X52" s="260" t="s">
        <v>5386</v>
      </c>
      <c r="Y52" s="261"/>
      <c r="Z52" s="262"/>
      <c r="AA52" s="260" t="s">
        <v>5386</v>
      </c>
      <c r="AB52" s="261"/>
      <c r="AC52" s="262"/>
      <c r="AD52" s="260" t="s">
        <v>5406</v>
      </c>
      <c r="AE52" s="261"/>
      <c r="AF52" s="262"/>
      <c r="AG52" s="260" t="s">
        <v>5407</v>
      </c>
      <c r="AH52" s="261"/>
      <c r="AI52" s="262"/>
      <c r="AJ52" s="260"/>
      <c r="AK52" s="261"/>
      <c r="AL52" s="262"/>
      <c r="AM52" s="260"/>
      <c r="AN52" s="261"/>
      <c r="AO52" s="262"/>
      <c r="AP52" s="260"/>
      <c r="AQ52" s="261"/>
      <c r="AR52" s="262"/>
      <c r="AS52" s="260"/>
      <c r="AT52" s="261"/>
      <c r="AU52" s="262"/>
      <c r="AV52" s="260"/>
      <c r="AW52" s="261"/>
      <c r="AX52" s="262"/>
      <c r="AY52" s="260"/>
      <c r="AZ52" s="261"/>
      <c r="BA52" s="262"/>
      <c r="BB52" s="260"/>
      <c r="BC52" s="261"/>
      <c r="BD52" s="262"/>
      <c r="BE52" s="260"/>
      <c r="BF52" s="261"/>
      <c r="BG52" s="262"/>
      <c r="BH52" s="260"/>
      <c r="BI52" s="261"/>
      <c r="BJ52" s="262"/>
      <c r="BK52" s="260"/>
      <c r="BL52" s="261"/>
      <c r="BM52" s="262"/>
      <c r="BN52" s="260"/>
      <c r="BO52" s="261"/>
      <c r="BP52" s="262"/>
      <c r="BQ52" s="260"/>
      <c r="BR52" s="261"/>
      <c r="BS52" s="262"/>
      <c r="BT52" s="260"/>
      <c r="BU52" s="261"/>
      <c r="BV52" s="262"/>
      <c r="BW52" s="260"/>
      <c r="BX52" s="261"/>
      <c r="BY52" s="262"/>
      <c r="BZ52" s="260"/>
      <c r="CA52" s="261"/>
      <c r="CB52" s="262"/>
      <c r="CC52" s="260"/>
      <c r="CD52" s="261"/>
      <c r="CE52" s="262"/>
      <c r="CF52" s="260"/>
      <c r="CG52" s="261"/>
      <c r="CH52" s="262"/>
      <c r="CI52" s="260"/>
      <c r="CJ52" s="261"/>
      <c r="CK52" s="262"/>
      <c r="CL52" s="260"/>
      <c r="CM52" s="261"/>
      <c r="CN52" s="262"/>
    </row>
    <row r="53" spans="2:92" ht="50.25" customHeight="1" x14ac:dyDescent="0.2">
      <c r="B53" s="251" t="s">
        <v>9</v>
      </c>
      <c r="C53" s="260" t="s">
        <v>5403</v>
      </c>
      <c r="D53" s="261"/>
      <c r="E53" s="262"/>
      <c r="F53" s="260" t="s">
        <v>5408</v>
      </c>
      <c r="G53" s="261"/>
      <c r="H53" s="262"/>
      <c r="I53" s="260" t="s">
        <v>5409</v>
      </c>
      <c r="J53" s="261"/>
      <c r="K53" s="262"/>
      <c r="L53" s="260" t="s">
        <v>5386</v>
      </c>
      <c r="M53" s="261"/>
      <c r="N53" s="262"/>
      <c r="O53" s="260" t="s">
        <v>5386</v>
      </c>
      <c r="P53" s="261"/>
      <c r="Q53" s="262"/>
      <c r="R53" s="260" t="s">
        <v>5386</v>
      </c>
      <c r="S53" s="261"/>
      <c r="T53" s="262"/>
      <c r="U53" s="260" t="s">
        <v>5386</v>
      </c>
      <c r="V53" s="261"/>
      <c r="W53" s="262"/>
      <c r="X53" s="260" t="s">
        <v>5386</v>
      </c>
      <c r="Y53" s="261"/>
      <c r="Z53" s="262"/>
      <c r="AA53" s="260" t="s">
        <v>5386</v>
      </c>
      <c r="AB53" s="261"/>
      <c r="AC53" s="262"/>
      <c r="AD53" s="260" t="s">
        <v>5411</v>
      </c>
      <c r="AE53" s="261"/>
      <c r="AF53" s="262"/>
      <c r="AG53" s="260"/>
      <c r="AH53" s="261"/>
      <c r="AI53" s="262"/>
      <c r="AJ53" s="260"/>
      <c r="AK53" s="261"/>
      <c r="AL53" s="262"/>
      <c r="AM53" s="260"/>
      <c r="AN53" s="261"/>
      <c r="AO53" s="262"/>
      <c r="AP53" s="260"/>
      <c r="AQ53" s="261"/>
      <c r="AR53" s="262"/>
      <c r="AS53" s="260"/>
      <c r="AT53" s="261"/>
      <c r="AU53" s="262"/>
      <c r="AV53" s="260"/>
      <c r="AW53" s="261"/>
      <c r="AX53" s="262"/>
      <c r="AY53" s="260"/>
      <c r="AZ53" s="261"/>
      <c r="BA53" s="262"/>
      <c r="BB53" s="260"/>
      <c r="BC53" s="261"/>
      <c r="BD53" s="262"/>
      <c r="BE53" s="260"/>
      <c r="BF53" s="261"/>
      <c r="BG53" s="262"/>
      <c r="BH53" s="260"/>
      <c r="BI53" s="261"/>
      <c r="BJ53" s="262"/>
      <c r="BK53" s="260"/>
      <c r="BL53" s="261"/>
      <c r="BM53" s="262"/>
      <c r="BN53" s="260"/>
      <c r="BO53" s="261"/>
      <c r="BP53" s="262"/>
      <c r="BQ53" s="260"/>
      <c r="BR53" s="261"/>
      <c r="BS53" s="262"/>
      <c r="BT53" s="260"/>
      <c r="BU53" s="261"/>
      <c r="BV53" s="262"/>
      <c r="BW53" s="260"/>
      <c r="BX53" s="261"/>
      <c r="BY53" s="262"/>
      <c r="BZ53" s="260"/>
      <c r="CA53" s="261"/>
      <c r="CB53" s="262"/>
      <c r="CC53" s="260"/>
      <c r="CD53" s="261"/>
      <c r="CE53" s="262"/>
      <c r="CF53" s="260"/>
      <c r="CG53" s="261"/>
      <c r="CH53" s="262"/>
      <c r="CI53" s="260"/>
      <c r="CJ53" s="261"/>
      <c r="CK53" s="262"/>
      <c r="CL53" s="260"/>
      <c r="CM53" s="261"/>
      <c r="CN53" s="262"/>
    </row>
    <row r="54" spans="2:92" ht="50.25" customHeight="1" x14ac:dyDescent="0.2">
      <c r="B54" s="182" t="s">
        <v>10</v>
      </c>
      <c r="C54" s="260"/>
      <c r="D54" s="261"/>
      <c r="E54" s="262"/>
      <c r="F54" s="260" t="s">
        <v>5410</v>
      </c>
      <c r="G54" s="261"/>
      <c r="H54" s="262"/>
      <c r="I54" s="260"/>
      <c r="J54" s="261"/>
      <c r="K54" s="262"/>
      <c r="L54" s="260" t="s">
        <v>5386</v>
      </c>
      <c r="M54" s="261"/>
      <c r="N54" s="262"/>
      <c r="O54" s="260" t="s">
        <v>5386</v>
      </c>
      <c r="P54" s="261"/>
      <c r="Q54" s="262"/>
      <c r="R54" s="260" t="s">
        <v>5386</v>
      </c>
      <c r="S54" s="261"/>
      <c r="T54" s="262"/>
      <c r="U54" s="260" t="s">
        <v>5386</v>
      </c>
      <c r="V54" s="261"/>
      <c r="W54" s="262"/>
      <c r="X54" s="260" t="s">
        <v>5386</v>
      </c>
      <c r="Y54" s="261"/>
      <c r="Z54" s="262"/>
      <c r="AA54" s="260" t="s">
        <v>5386</v>
      </c>
      <c r="AB54" s="261"/>
      <c r="AC54" s="262"/>
      <c r="AD54" s="260"/>
      <c r="AE54" s="261"/>
      <c r="AF54" s="262"/>
      <c r="AG54" s="260"/>
      <c r="AH54" s="261"/>
      <c r="AI54" s="262"/>
      <c r="AJ54" s="260"/>
      <c r="AK54" s="261"/>
      <c r="AL54" s="262"/>
      <c r="AM54" s="260"/>
      <c r="AN54" s="261"/>
      <c r="AO54" s="262"/>
      <c r="AP54" s="260"/>
      <c r="AQ54" s="261"/>
      <c r="AR54" s="262"/>
      <c r="AS54" s="260"/>
      <c r="AT54" s="261"/>
      <c r="AU54" s="262"/>
      <c r="AV54" s="260"/>
      <c r="AW54" s="261"/>
      <c r="AX54" s="262"/>
      <c r="AY54" s="260"/>
      <c r="AZ54" s="261"/>
      <c r="BA54" s="262"/>
      <c r="BB54" s="260"/>
      <c r="BC54" s="261"/>
      <c r="BD54" s="262"/>
      <c r="BE54" s="260"/>
      <c r="BF54" s="261"/>
      <c r="BG54" s="262"/>
      <c r="BH54" s="260"/>
      <c r="BI54" s="261"/>
      <c r="BJ54" s="262"/>
      <c r="BK54" s="260"/>
      <c r="BL54" s="261"/>
      <c r="BM54" s="262"/>
      <c r="BN54" s="260"/>
      <c r="BO54" s="261"/>
      <c r="BP54" s="262"/>
      <c r="BQ54" s="260"/>
      <c r="BR54" s="261"/>
      <c r="BS54" s="262"/>
      <c r="BT54" s="260"/>
      <c r="BU54" s="261"/>
      <c r="BV54" s="262"/>
      <c r="BW54" s="260"/>
      <c r="BX54" s="261"/>
      <c r="BY54" s="262"/>
      <c r="BZ54" s="260"/>
      <c r="CA54" s="261"/>
      <c r="CB54" s="262"/>
      <c r="CC54" s="260"/>
      <c r="CD54" s="261"/>
      <c r="CE54" s="262"/>
      <c r="CF54" s="260"/>
      <c r="CG54" s="261"/>
      <c r="CH54" s="262"/>
      <c r="CI54" s="260"/>
      <c r="CJ54" s="261"/>
      <c r="CK54" s="262"/>
      <c r="CL54" s="260"/>
      <c r="CM54" s="261"/>
      <c r="CN54" s="262"/>
    </row>
    <row r="55" spans="2:92" ht="50.25" customHeight="1" x14ac:dyDescent="0.2">
      <c r="B55" s="182" t="s">
        <v>11</v>
      </c>
      <c r="C55" s="260"/>
      <c r="D55" s="261"/>
      <c r="E55" s="262"/>
      <c r="F55" s="260"/>
      <c r="G55" s="261"/>
      <c r="H55" s="262"/>
      <c r="I55" s="260"/>
      <c r="J55" s="261"/>
      <c r="K55" s="262"/>
      <c r="L55" s="260" t="s">
        <v>5386</v>
      </c>
      <c r="M55" s="261"/>
      <c r="N55" s="262"/>
      <c r="O55" s="260" t="s">
        <v>5386</v>
      </c>
      <c r="P55" s="261"/>
      <c r="Q55" s="262"/>
      <c r="R55" s="260" t="s">
        <v>5386</v>
      </c>
      <c r="S55" s="261"/>
      <c r="T55" s="262"/>
      <c r="U55" s="260" t="s">
        <v>5386</v>
      </c>
      <c r="V55" s="261"/>
      <c r="W55" s="262"/>
      <c r="X55" s="260" t="s">
        <v>5386</v>
      </c>
      <c r="Y55" s="261"/>
      <c r="Z55" s="262"/>
      <c r="AA55" s="260" t="s">
        <v>5386</v>
      </c>
      <c r="AB55" s="261"/>
      <c r="AC55" s="262"/>
      <c r="AD55" s="260"/>
      <c r="AE55" s="261"/>
      <c r="AF55" s="262"/>
      <c r="AG55" s="260"/>
      <c r="AH55" s="261"/>
      <c r="AI55" s="262"/>
      <c r="AJ55" s="260"/>
      <c r="AK55" s="261"/>
      <c r="AL55" s="262"/>
      <c r="AM55" s="260"/>
      <c r="AN55" s="261"/>
      <c r="AO55" s="262"/>
      <c r="AP55" s="260"/>
      <c r="AQ55" s="261"/>
      <c r="AR55" s="262"/>
      <c r="AS55" s="260"/>
      <c r="AT55" s="261"/>
      <c r="AU55" s="262"/>
      <c r="AV55" s="260"/>
      <c r="AW55" s="261"/>
      <c r="AX55" s="262"/>
      <c r="AY55" s="260"/>
      <c r="AZ55" s="261"/>
      <c r="BA55" s="262"/>
      <c r="BB55" s="260"/>
      <c r="BC55" s="261"/>
      <c r="BD55" s="262"/>
      <c r="BE55" s="260"/>
      <c r="BF55" s="261"/>
      <c r="BG55" s="262"/>
      <c r="BH55" s="260"/>
      <c r="BI55" s="261"/>
      <c r="BJ55" s="262"/>
      <c r="BK55" s="260"/>
      <c r="BL55" s="261"/>
      <c r="BM55" s="262"/>
      <c r="BN55" s="260"/>
      <c r="BO55" s="261"/>
      <c r="BP55" s="262"/>
      <c r="BQ55" s="260"/>
      <c r="BR55" s="261"/>
      <c r="BS55" s="262"/>
      <c r="BT55" s="260"/>
      <c r="BU55" s="261"/>
      <c r="BV55" s="262"/>
      <c r="BW55" s="260"/>
      <c r="BX55" s="261"/>
      <c r="BY55" s="262"/>
      <c r="BZ55" s="260"/>
      <c r="CA55" s="261"/>
      <c r="CB55" s="262"/>
      <c r="CC55" s="260"/>
      <c r="CD55" s="261"/>
      <c r="CE55" s="262"/>
      <c r="CF55" s="260"/>
      <c r="CG55" s="261"/>
      <c r="CH55" s="262"/>
      <c r="CI55" s="260"/>
      <c r="CJ55" s="261"/>
      <c r="CK55" s="262"/>
      <c r="CL55" s="260"/>
      <c r="CM55" s="261"/>
      <c r="CN55" s="262"/>
    </row>
    <row r="56" spans="2:92" ht="50.25" customHeight="1" x14ac:dyDescent="0.2">
      <c r="B56" s="182" t="s">
        <v>12</v>
      </c>
      <c r="C56" s="260"/>
      <c r="D56" s="261"/>
      <c r="E56" s="262"/>
      <c r="F56" s="260"/>
      <c r="G56" s="261"/>
      <c r="H56" s="262"/>
      <c r="I56" s="260"/>
      <c r="J56" s="261"/>
      <c r="K56" s="262"/>
      <c r="L56" s="260" t="s">
        <v>5386</v>
      </c>
      <c r="M56" s="261"/>
      <c r="N56" s="262"/>
      <c r="O56" s="260" t="s">
        <v>5386</v>
      </c>
      <c r="P56" s="261"/>
      <c r="Q56" s="262"/>
      <c r="R56" s="260" t="s">
        <v>5386</v>
      </c>
      <c r="S56" s="261"/>
      <c r="T56" s="262"/>
      <c r="U56" s="260" t="s">
        <v>5386</v>
      </c>
      <c r="V56" s="261"/>
      <c r="W56" s="262"/>
      <c r="X56" s="260" t="s">
        <v>5386</v>
      </c>
      <c r="Y56" s="261"/>
      <c r="Z56" s="262"/>
      <c r="AA56" s="260" t="s">
        <v>5386</v>
      </c>
      <c r="AB56" s="261"/>
      <c r="AC56" s="262"/>
      <c r="AD56" s="260"/>
      <c r="AE56" s="261"/>
      <c r="AF56" s="262"/>
      <c r="AG56" s="260"/>
      <c r="AH56" s="261"/>
      <c r="AI56" s="262"/>
      <c r="AJ56" s="260"/>
      <c r="AK56" s="261"/>
      <c r="AL56" s="262"/>
      <c r="AM56" s="260"/>
      <c r="AN56" s="261"/>
      <c r="AO56" s="262"/>
      <c r="AP56" s="260"/>
      <c r="AQ56" s="261"/>
      <c r="AR56" s="262"/>
      <c r="AS56" s="260"/>
      <c r="AT56" s="261"/>
      <c r="AU56" s="262"/>
      <c r="AV56" s="260"/>
      <c r="AW56" s="261"/>
      <c r="AX56" s="262"/>
      <c r="AY56" s="260"/>
      <c r="AZ56" s="261"/>
      <c r="BA56" s="262"/>
      <c r="BB56" s="260"/>
      <c r="BC56" s="261"/>
      <c r="BD56" s="262"/>
      <c r="BE56" s="260"/>
      <c r="BF56" s="261"/>
      <c r="BG56" s="262"/>
      <c r="BH56" s="260"/>
      <c r="BI56" s="261"/>
      <c r="BJ56" s="262"/>
      <c r="BK56" s="260"/>
      <c r="BL56" s="261"/>
      <c r="BM56" s="262"/>
      <c r="BN56" s="260"/>
      <c r="BO56" s="261"/>
      <c r="BP56" s="262"/>
      <c r="BQ56" s="260"/>
      <c r="BR56" s="261"/>
      <c r="BS56" s="262"/>
      <c r="BT56" s="260"/>
      <c r="BU56" s="261"/>
      <c r="BV56" s="262"/>
      <c r="BW56" s="260"/>
      <c r="BX56" s="261"/>
      <c r="BY56" s="262"/>
      <c r="BZ56" s="260"/>
      <c r="CA56" s="261"/>
      <c r="CB56" s="262"/>
      <c r="CC56" s="260"/>
      <c r="CD56" s="261"/>
      <c r="CE56" s="262"/>
      <c r="CF56" s="260"/>
      <c r="CG56" s="261"/>
      <c r="CH56" s="262"/>
      <c r="CI56" s="260"/>
      <c r="CJ56" s="261"/>
      <c r="CK56" s="262"/>
      <c r="CL56" s="260"/>
      <c r="CM56" s="261"/>
      <c r="CN56" s="262"/>
    </row>
    <row r="57" spans="2:92" ht="50.25" customHeight="1" x14ac:dyDescent="0.2">
      <c r="B57" s="182" t="s">
        <v>13</v>
      </c>
      <c r="C57" s="260"/>
      <c r="D57" s="261"/>
      <c r="E57" s="262"/>
      <c r="F57" s="260"/>
      <c r="G57" s="261"/>
      <c r="H57" s="262"/>
      <c r="I57" s="260"/>
      <c r="J57" s="261"/>
      <c r="K57" s="262"/>
      <c r="L57" s="260" t="s">
        <v>5386</v>
      </c>
      <c r="M57" s="261"/>
      <c r="N57" s="262"/>
      <c r="O57" s="260" t="s">
        <v>5386</v>
      </c>
      <c r="P57" s="261"/>
      <c r="Q57" s="262"/>
      <c r="R57" s="260" t="s">
        <v>5386</v>
      </c>
      <c r="S57" s="261"/>
      <c r="T57" s="262"/>
      <c r="U57" s="260" t="s">
        <v>5386</v>
      </c>
      <c r="V57" s="261"/>
      <c r="W57" s="262"/>
      <c r="X57" s="260" t="s">
        <v>5386</v>
      </c>
      <c r="Y57" s="261"/>
      <c r="Z57" s="262"/>
      <c r="AA57" s="260" t="s">
        <v>5386</v>
      </c>
      <c r="AB57" s="261"/>
      <c r="AC57" s="262"/>
      <c r="AD57" s="260"/>
      <c r="AE57" s="261"/>
      <c r="AF57" s="262"/>
      <c r="AG57" s="260"/>
      <c r="AH57" s="261"/>
      <c r="AI57" s="262"/>
      <c r="AJ57" s="260"/>
      <c r="AK57" s="261"/>
      <c r="AL57" s="262"/>
      <c r="AM57" s="260"/>
      <c r="AN57" s="261"/>
      <c r="AO57" s="262"/>
      <c r="AP57" s="260"/>
      <c r="AQ57" s="261"/>
      <c r="AR57" s="262"/>
      <c r="AS57" s="260"/>
      <c r="AT57" s="261"/>
      <c r="AU57" s="262"/>
      <c r="AV57" s="260"/>
      <c r="AW57" s="261"/>
      <c r="AX57" s="262"/>
      <c r="AY57" s="260"/>
      <c r="AZ57" s="261"/>
      <c r="BA57" s="262"/>
      <c r="BB57" s="260"/>
      <c r="BC57" s="261"/>
      <c r="BD57" s="262"/>
      <c r="BE57" s="260"/>
      <c r="BF57" s="261"/>
      <c r="BG57" s="262"/>
      <c r="BH57" s="260"/>
      <c r="BI57" s="261"/>
      <c r="BJ57" s="262"/>
      <c r="BK57" s="260"/>
      <c r="BL57" s="261"/>
      <c r="BM57" s="262"/>
      <c r="BN57" s="260"/>
      <c r="BO57" s="261"/>
      <c r="BP57" s="262"/>
      <c r="BQ57" s="260"/>
      <c r="BR57" s="261"/>
      <c r="BS57" s="262"/>
      <c r="BT57" s="260"/>
      <c r="BU57" s="261"/>
      <c r="BV57" s="262"/>
      <c r="BW57" s="260"/>
      <c r="BX57" s="261"/>
      <c r="BY57" s="262"/>
      <c r="BZ57" s="260"/>
      <c r="CA57" s="261"/>
      <c r="CB57" s="262"/>
      <c r="CC57" s="260"/>
      <c r="CD57" s="261"/>
      <c r="CE57" s="262"/>
      <c r="CF57" s="260"/>
      <c r="CG57" s="261"/>
      <c r="CH57" s="262"/>
      <c r="CI57" s="260"/>
      <c r="CJ57" s="261"/>
      <c r="CK57" s="262"/>
      <c r="CL57" s="260"/>
      <c r="CM57" s="261"/>
      <c r="CN57" s="262"/>
    </row>
    <row r="58" spans="2:92" ht="50.25" customHeight="1" x14ac:dyDescent="0.2">
      <c r="B58" s="182" t="s">
        <v>14</v>
      </c>
      <c r="C58" s="260"/>
      <c r="D58" s="261"/>
      <c r="E58" s="262"/>
      <c r="F58" s="260"/>
      <c r="G58" s="261"/>
      <c r="H58" s="262"/>
      <c r="I58" s="260"/>
      <c r="J58" s="261"/>
      <c r="K58" s="262"/>
      <c r="L58" s="260" t="s">
        <v>5386</v>
      </c>
      <c r="M58" s="261"/>
      <c r="N58" s="262"/>
      <c r="O58" s="260" t="s">
        <v>5386</v>
      </c>
      <c r="P58" s="261"/>
      <c r="Q58" s="262"/>
      <c r="R58" s="260" t="s">
        <v>5386</v>
      </c>
      <c r="S58" s="261"/>
      <c r="T58" s="262"/>
      <c r="U58" s="260" t="s">
        <v>5386</v>
      </c>
      <c r="V58" s="261"/>
      <c r="W58" s="262"/>
      <c r="X58" s="260" t="s">
        <v>5386</v>
      </c>
      <c r="Y58" s="261"/>
      <c r="Z58" s="262"/>
      <c r="AA58" s="260" t="s">
        <v>5386</v>
      </c>
      <c r="AB58" s="261"/>
      <c r="AC58" s="262"/>
      <c r="AD58" s="260"/>
      <c r="AE58" s="261"/>
      <c r="AF58" s="262"/>
      <c r="AG58" s="260"/>
      <c r="AH58" s="261"/>
      <c r="AI58" s="262"/>
      <c r="AJ58" s="260"/>
      <c r="AK58" s="261"/>
      <c r="AL58" s="262"/>
      <c r="AM58" s="260"/>
      <c r="AN58" s="261"/>
      <c r="AO58" s="262"/>
      <c r="AP58" s="260"/>
      <c r="AQ58" s="261"/>
      <c r="AR58" s="262"/>
      <c r="AS58" s="260"/>
      <c r="AT58" s="261"/>
      <c r="AU58" s="262"/>
      <c r="AV58" s="260"/>
      <c r="AW58" s="261"/>
      <c r="AX58" s="262"/>
      <c r="AY58" s="260"/>
      <c r="AZ58" s="261"/>
      <c r="BA58" s="262"/>
      <c r="BB58" s="260"/>
      <c r="BC58" s="261"/>
      <c r="BD58" s="262"/>
      <c r="BE58" s="260"/>
      <c r="BF58" s="261"/>
      <c r="BG58" s="262"/>
      <c r="BH58" s="260"/>
      <c r="BI58" s="261"/>
      <c r="BJ58" s="262"/>
      <c r="BK58" s="260"/>
      <c r="BL58" s="261"/>
      <c r="BM58" s="262"/>
      <c r="BN58" s="260"/>
      <c r="BO58" s="261"/>
      <c r="BP58" s="262"/>
      <c r="BQ58" s="260"/>
      <c r="BR58" s="261"/>
      <c r="BS58" s="262"/>
      <c r="BT58" s="260"/>
      <c r="BU58" s="261"/>
      <c r="BV58" s="262"/>
      <c r="BW58" s="260"/>
      <c r="BX58" s="261"/>
      <c r="BY58" s="262"/>
      <c r="BZ58" s="260"/>
      <c r="CA58" s="261"/>
      <c r="CB58" s="262"/>
      <c r="CC58" s="260"/>
      <c r="CD58" s="261"/>
      <c r="CE58" s="262"/>
      <c r="CF58" s="260"/>
      <c r="CG58" s="261"/>
      <c r="CH58" s="262"/>
      <c r="CI58" s="260"/>
      <c r="CJ58" s="261"/>
      <c r="CK58" s="262"/>
      <c r="CL58" s="260"/>
      <c r="CM58" s="261"/>
      <c r="CN58" s="262"/>
    </row>
    <row r="59" spans="2:92" ht="50.25" customHeight="1" x14ac:dyDescent="0.2">
      <c r="B59" s="182" t="s">
        <v>15</v>
      </c>
      <c r="C59" s="260"/>
      <c r="D59" s="261"/>
      <c r="E59" s="262"/>
      <c r="F59" s="260"/>
      <c r="G59" s="261"/>
      <c r="H59" s="262"/>
      <c r="I59" s="260"/>
      <c r="J59" s="261"/>
      <c r="K59" s="262"/>
      <c r="L59" s="260"/>
      <c r="M59" s="261"/>
      <c r="N59" s="262"/>
      <c r="O59" s="260"/>
      <c r="P59" s="261"/>
      <c r="Q59" s="262"/>
      <c r="R59" s="260"/>
      <c r="S59" s="261"/>
      <c r="T59" s="262"/>
      <c r="U59" s="260"/>
      <c r="V59" s="261"/>
      <c r="W59" s="262"/>
      <c r="X59" s="260"/>
      <c r="Y59" s="261"/>
      <c r="Z59" s="262"/>
      <c r="AA59" s="260"/>
      <c r="AB59" s="261"/>
      <c r="AC59" s="262"/>
      <c r="AD59" s="260"/>
      <c r="AE59" s="261"/>
      <c r="AF59" s="262"/>
      <c r="AG59" s="260"/>
      <c r="AH59" s="261"/>
      <c r="AI59" s="262"/>
      <c r="AJ59" s="260"/>
      <c r="AK59" s="261"/>
      <c r="AL59" s="262"/>
      <c r="AM59" s="260"/>
      <c r="AN59" s="261"/>
      <c r="AO59" s="262"/>
      <c r="AP59" s="260"/>
      <c r="AQ59" s="261"/>
      <c r="AR59" s="262"/>
      <c r="AS59" s="260"/>
      <c r="AT59" s="261"/>
      <c r="AU59" s="262"/>
      <c r="AV59" s="260"/>
      <c r="AW59" s="261"/>
      <c r="AX59" s="262"/>
      <c r="AY59" s="260"/>
      <c r="AZ59" s="261"/>
      <c r="BA59" s="262"/>
      <c r="BB59" s="260"/>
      <c r="BC59" s="261"/>
      <c r="BD59" s="262"/>
      <c r="BE59" s="260"/>
      <c r="BF59" s="261"/>
      <c r="BG59" s="262"/>
      <c r="BH59" s="260"/>
      <c r="BI59" s="261"/>
      <c r="BJ59" s="262"/>
      <c r="BK59" s="260"/>
      <c r="BL59" s="261"/>
      <c r="BM59" s="262"/>
      <c r="BN59" s="260"/>
      <c r="BO59" s="261"/>
      <c r="BP59" s="262"/>
      <c r="BQ59" s="260"/>
      <c r="BR59" s="261"/>
      <c r="BS59" s="262"/>
      <c r="BT59" s="260"/>
      <c r="BU59" s="261"/>
      <c r="BV59" s="262"/>
      <c r="BW59" s="260"/>
      <c r="BX59" s="261"/>
      <c r="BY59" s="262"/>
      <c r="BZ59" s="260"/>
      <c r="CA59" s="261"/>
      <c r="CB59" s="262"/>
      <c r="CC59" s="260"/>
      <c r="CD59" s="261"/>
      <c r="CE59" s="262"/>
      <c r="CF59" s="260"/>
      <c r="CG59" s="261"/>
      <c r="CH59" s="262"/>
      <c r="CI59" s="260"/>
      <c r="CJ59" s="261"/>
      <c r="CK59" s="262"/>
      <c r="CL59" s="260"/>
      <c r="CM59" s="261"/>
      <c r="CN59" s="262"/>
    </row>
    <row r="60" spans="2:92" ht="50.25" customHeight="1" x14ac:dyDescent="0.2">
      <c r="B60" s="182" t="s">
        <v>16</v>
      </c>
      <c r="C60" s="260"/>
      <c r="D60" s="261"/>
      <c r="E60" s="262"/>
      <c r="F60" s="260"/>
      <c r="G60" s="261"/>
      <c r="H60" s="262"/>
      <c r="I60" s="260"/>
      <c r="J60" s="261"/>
      <c r="K60" s="262"/>
      <c r="L60" s="260"/>
      <c r="M60" s="261"/>
      <c r="N60" s="262"/>
      <c r="O60" s="260"/>
      <c r="P60" s="261"/>
      <c r="Q60" s="262"/>
      <c r="R60" s="260"/>
      <c r="S60" s="261"/>
      <c r="T60" s="262"/>
      <c r="U60" s="260"/>
      <c r="V60" s="261"/>
      <c r="W60" s="262"/>
      <c r="X60" s="260"/>
      <c r="Y60" s="261"/>
      <c r="Z60" s="262"/>
      <c r="AA60" s="260"/>
      <c r="AB60" s="261"/>
      <c r="AC60" s="262"/>
      <c r="AD60" s="260"/>
      <c r="AE60" s="261"/>
      <c r="AF60" s="262"/>
      <c r="AG60" s="260"/>
      <c r="AH60" s="261"/>
      <c r="AI60" s="262"/>
      <c r="AJ60" s="260"/>
      <c r="AK60" s="261"/>
      <c r="AL60" s="262"/>
      <c r="AM60" s="260"/>
      <c r="AN60" s="261"/>
      <c r="AO60" s="262"/>
      <c r="AP60" s="260"/>
      <c r="AQ60" s="261"/>
      <c r="AR60" s="262"/>
      <c r="AS60" s="260"/>
      <c r="AT60" s="261"/>
      <c r="AU60" s="262"/>
      <c r="AV60" s="260"/>
      <c r="AW60" s="261"/>
      <c r="AX60" s="262"/>
      <c r="AY60" s="260"/>
      <c r="AZ60" s="261"/>
      <c r="BA60" s="262"/>
      <c r="BB60" s="260"/>
      <c r="BC60" s="261"/>
      <c r="BD60" s="262"/>
      <c r="BE60" s="260"/>
      <c r="BF60" s="261"/>
      <c r="BG60" s="262"/>
      <c r="BH60" s="260"/>
      <c r="BI60" s="261"/>
      <c r="BJ60" s="262"/>
      <c r="BK60" s="260"/>
      <c r="BL60" s="261"/>
      <c r="BM60" s="262"/>
      <c r="BN60" s="260"/>
      <c r="BO60" s="261"/>
      <c r="BP60" s="262"/>
      <c r="BQ60" s="260"/>
      <c r="BR60" s="261"/>
      <c r="BS60" s="262"/>
      <c r="BT60" s="260"/>
      <c r="BU60" s="261"/>
      <c r="BV60" s="262"/>
      <c r="BW60" s="260"/>
      <c r="BX60" s="261"/>
      <c r="BY60" s="262"/>
      <c r="BZ60" s="260"/>
      <c r="CA60" s="261"/>
      <c r="CB60" s="262"/>
      <c r="CC60" s="260"/>
      <c r="CD60" s="261"/>
      <c r="CE60" s="262"/>
      <c r="CF60" s="260"/>
      <c r="CG60" s="261"/>
      <c r="CH60" s="262"/>
      <c r="CI60" s="260"/>
      <c r="CJ60" s="261"/>
      <c r="CK60" s="262"/>
      <c r="CL60" s="260"/>
      <c r="CM60" s="261"/>
      <c r="CN60" s="262"/>
    </row>
    <row r="61" spans="2:92" ht="50.25" customHeight="1" x14ac:dyDescent="0.2">
      <c r="B61" s="182" t="s">
        <v>17</v>
      </c>
      <c r="C61" s="260"/>
      <c r="D61" s="261"/>
      <c r="E61" s="262"/>
      <c r="F61" s="260"/>
      <c r="G61" s="261"/>
      <c r="H61" s="262"/>
      <c r="I61" s="260"/>
      <c r="J61" s="261"/>
      <c r="K61" s="262"/>
      <c r="L61" s="260"/>
      <c r="M61" s="261"/>
      <c r="N61" s="262"/>
      <c r="O61" s="260"/>
      <c r="P61" s="261"/>
      <c r="Q61" s="262"/>
      <c r="R61" s="260"/>
      <c r="S61" s="261"/>
      <c r="T61" s="262"/>
      <c r="U61" s="260"/>
      <c r="V61" s="261"/>
      <c r="W61" s="262"/>
      <c r="X61" s="260"/>
      <c r="Y61" s="261"/>
      <c r="Z61" s="262"/>
      <c r="AA61" s="260"/>
      <c r="AB61" s="261"/>
      <c r="AC61" s="262"/>
      <c r="AD61" s="260"/>
      <c r="AE61" s="261"/>
      <c r="AF61" s="262"/>
      <c r="AG61" s="260"/>
      <c r="AH61" s="261"/>
      <c r="AI61" s="262"/>
      <c r="AJ61" s="260"/>
      <c r="AK61" s="261"/>
      <c r="AL61" s="262"/>
      <c r="AM61" s="260"/>
      <c r="AN61" s="261"/>
      <c r="AO61" s="262"/>
      <c r="AP61" s="260"/>
      <c r="AQ61" s="261"/>
      <c r="AR61" s="262"/>
      <c r="AS61" s="260"/>
      <c r="AT61" s="261"/>
      <c r="AU61" s="262"/>
      <c r="AV61" s="260"/>
      <c r="AW61" s="261"/>
      <c r="AX61" s="262"/>
      <c r="AY61" s="260"/>
      <c r="AZ61" s="261"/>
      <c r="BA61" s="262"/>
      <c r="BB61" s="260"/>
      <c r="BC61" s="261"/>
      <c r="BD61" s="262"/>
      <c r="BE61" s="260"/>
      <c r="BF61" s="261"/>
      <c r="BG61" s="262"/>
      <c r="BH61" s="260"/>
      <c r="BI61" s="261"/>
      <c r="BJ61" s="262"/>
      <c r="BK61" s="260"/>
      <c r="BL61" s="261"/>
      <c r="BM61" s="262"/>
      <c r="BN61" s="260"/>
      <c r="BO61" s="261"/>
      <c r="BP61" s="262"/>
      <c r="BQ61" s="260"/>
      <c r="BR61" s="261"/>
      <c r="BS61" s="262"/>
      <c r="BT61" s="260"/>
      <c r="BU61" s="261"/>
      <c r="BV61" s="262"/>
      <c r="BW61" s="260"/>
      <c r="BX61" s="261"/>
      <c r="BY61" s="262"/>
      <c r="BZ61" s="260"/>
      <c r="CA61" s="261"/>
      <c r="CB61" s="262"/>
      <c r="CC61" s="260"/>
      <c r="CD61" s="261"/>
      <c r="CE61" s="262"/>
      <c r="CF61" s="260"/>
      <c r="CG61" s="261"/>
      <c r="CH61" s="262"/>
      <c r="CI61" s="260"/>
      <c r="CJ61" s="261"/>
      <c r="CK61" s="262"/>
      <c r="CL61" s="260"/>
      <c r="CM61" s="261"/>
      <c r="CN61" s="262"/>
    </row>
    <row r="62" spans="2:92" ht="50.25" customHeight="1" x14ac:dyDescent="0.2">
      <c r="B62" s="182" t="s">
        <v>18</v>
      </c>
      <c r="C62" s="260"/>
      <c r="D62" s="261"/>
      <c r="E62" s="262"/>
      <c r="F62" s="260"/>
      <c r="G62" s="261"/>
      <c r="H62" s="262"/>
      <c r="I62" s="260"/>
      <c r="J62" s="261"/>
      <c r="K62" s="262"/>
      <c r="L62" s="260"/>
      <c r="M62" s="261"/>
      <c r="N62" s="262"/>
      <c r="O62" s="260"/>
      <c r="P62" s="261"/>
      <c r="Q62" s="262"/>
      <c r="R62" s="260"/>
      <c r="S62" s="261"/>
      <c r="T62" s="262"/>
      <c r="U62" s="260"/>
      <c r="V62" s="261"/>
      <c r="W62" s="262"/>
      <c r="X62" s="260"/>
      <c r="Y62" s="261"/>
      <c r="Z62" s="262"/>
      <c r="AA62" s="260"/>
      <c r="AB62" s="261"/>
      <c r="AC62" s="262"/>
      <c r="AD62" s="260"/>
      <c r="AE62" s="261"/>
      <c r="AF62" s="262"/>
      <c r="AG62" s="260"/>
      <c r="AH62" s="261"/>
      <c r="AI62" s="262"/>
      <c r="AJ62" s="260"/>
      <c r="AK62" s="261"/>
      <c r="AL62" s="262"/>
      <c r="AM62" s="260"/>
      <c r="AN62" s="261"/>
      <c r="AO62" s="262"/>
      <c r="AP62" s="260"/>
      <c r="AQ62" s="261"/>
      <c r="AR62" s="262"/>
      <c r="AS62" s="260"/>
      <c r="AT62" s="261"/>
      <c r="AU62" s="262"/>
      <c r="AV62" s="260"/>
      <c r="AW62" s="261"/>
      <c r="AX62" s="262"/>
      <c r="AY62" s="260"/>
      <c r="AZ62" s="261"/>
      <c r="BA62" s="262"/>
      <c r="BB62" s="260"/>
      <c r="BC62" s="261"/>
      <c r="BD62" s="262"/>
      <c r="BE62" s="260"/>
      <c r="BF62" s="261"/>
      <c r="BG62" s="262"/>
      <c r="BH62" s="260"/>
      <c r="BI62" s="261"/>
      <c r="BJ62" s="262"/>
      <c r="BK62" s="260"/>
      <c r="BL62" s="261"/>
      <c r="BM62" s="262"/>
      <c r="BN62" s="260"/>
      <c r="BO62" s="261"/>
      <c r="BP62" s="262"/>
      <c r="BQ62" s="260"/>
      <c r="BR62" s="261"/>
      <c r="BS62" s="262"/>
      <c r="BT62" s="260"/>
      <c r="BU62" s="261"/>
      <c r="BV62" s="262"/>
      <c r="BW62" s="260"/>
      <c r="BX62" s="261"/>
      <c r="BY62" s="262"/>
      <c r="BZ62" s="260"/>
      <c r="CA62" s="261"/>
      <c r="CB62" s="262"/>
      <c r="CC62" s="260"/>
      <c r="CD62" s="261"/>
      <c r="CE62" s="262"/>
      <c r="CF62" s="260"/>
      <c r="CG62" s="261"/>
      <c r="CH62" s="262"/>
      <c r="CI62" s="260"/>
      <c r="CJ62" s="261"/>
      <c r="CK62" s="262"/>
      <c r="CL62" s="260"/>
      <c r="CM62" s="261"/>
      <c r="CN62" s="262"/>
    </row>
    <row r="63" spans="2:92" ht="50.25" customHeight="1" x14ac:dyDescent="0.2">
      <c r="B63" s="182" t="s">
        <v>19</v>
      </c>
      <c r="C63" s="260"/>
      <c r="D63" s="261"/>
      <c r="E63" s="262"/>
      <c r="F63" s="260"/>
      <c r="G63" s="261"/>
      <c r="H63" s="262"/>
      <c r="I63" s="260"/>
      <c r="J63" s="261"/>
      <c r="K63" s="262"/>
      <c r="L63" s="260"/>
      <c r="M63" s="261"/>
      <c r="N63" s="262"/>
      <c r="O63" s="260"/>
      <c r="P63" s="261"/>
      <c r="Q63" s="262"/>
      <c r="R63" s="260"/>
      <c r="S63" s="261"/>
      <c r="T63" s="262"/>
      <c r="U63" s="260"/>
      <c r="V63" s="261"/>
      <c r="W63" s="262"/>
      <c r="X63" s="260"/>
      <c r="Y63" s="261"/>
      <c r="Z63" s="262"/>
      <c r="AA63" s="260"/>
      <c r="AB63" s="261"/>
      <c r="AC63" s="262"/>
      <c r="AD63" s="260"/>
      <c r="AE63" s="261"/>
      <c r="AF63" s="262"/>
      <c r="AG63" s="260"/>
      <c r="AH63" s="261"/>
      <c r="AI63" s="262"/>
      <c r="AJ63" s="260"/>
      <c r="AK63" s="261"/>
      <c r="AL63" s="262"/>
      <c r="AM63" s="260"/>
      <c r="AN63" s="261"/>
      <c r="AO63" s="262"/>
      <c r="AP63" s="260"/>
      <c r="AQ63" s="261"/>
      <c r="AR63" s="262"/>
      <c r="AS63" s="260"/>
      <c r="AT63" s="261"/>
      <c r="AU63" s="262"/>
      <c r="AV63" s="260"/>
      <c r="AW63" s="261"/>
      <c r="AX63" s="262"/>
      <c r="AY63" s="260"/>
      <c r="AZ63" s="261"/>
      <c r="BA63" s="262"/>
      <c r="BB63" s="260"/>
      <c r="BC63" s="261"/>
      <c r="BD63" s="262"/>
      <c r="BE63" s="260"/>
      <c r="BF63" s="261"/>
      <c r="BG63" s="262"/>
      <c r="BH63" s="260"/>
      <c r="BI63" s="261"/>
      <c r="BJ63" s="262"/>
      <c r="BK63" s="260"/>
      <c r="BL63" s="261"/>
      <c r="BM63" s="262"/>
      <c r="BN63" s="260"/>
      <c r="BO63" s="261"/>
      <c r="BP63" s="262"/>
      <c r="BQ63" s="260"/>
      <c r="BR63" s="261"/>
      <c r="BS63" s="262"/>
      <c r="BT63" s="260"/>
      <c r="BU63" s="261"/>
      <c r="BV63" s="262"/>
      <c r="BW63" s="260"/>
      <c r="BX63" s="261"/>
      <c r="BY63" s="262"/>
      <c r="BZ63" s="260"/>
      <c r="CA63" s="261"/>
      <c r="CB63" s="262"/>
      <c r="CC63" s="260"/>
      <c r="CD63" s="261"/>
      <c r="CE63" s="262"/>
      <c r="CF63" s="260"/>
      <c r="CG63" s="261"/>
      <c r="CH63" s="262"/>
      <c r="CI63" s="260"/>
      <c r="CJ63" s="261"/>
      <c r="CK63" s="262"/>
      <c r="CL63" s="260"/>
      <c r="CM63" s="261"/>
      <c r="CN63" s="262"/>
    </row>
    <row r="64" spans="2:92" ht="50.25" customHeight="1" x14ac:dyDescent="0.2">
      <c r="B64" s="182" t="s">
        <v>20</v>
      </c>
      <c r="C64" s="260"/>
      <c r="D64" s="261"/>
      <c r="E64" s="262"/>
      <c r="F64" s="260"/>
      <c r="G64" s="261"/>
      <c r="H64" s="262"/>
      <c r="I64" s="260"/>
      <c r="J64" s="261"/>
      <c r="K64" s="262"/>
      <c r="L64" s="260"/>
      <c r="M64" s="261"/>
      <c r="N64" s="262"/>
      <c r="O64" s="260"/>
      <c r="P64" s="261"/>
      <c r="Q64" s="262"/>
      <c r="R64" s="260"/>
      <c r="S64" s="261"/>
      <c r="T64" s="262"/>
      <c r="U64" s="260"/>
      <c r="V64" s="261"/>
      <c r="W64" s="262"/>
      <c r="X64" s="260"/>
      <c r="Y64" s="261"/>
      <c r="Z64" s="262"/>
      <c r="AA64" s="260"/>
      <c r="AB64" s="261"/>
      <c r="AC64" s="262"/>
      <c r="AD64" s="260"/>
      <c r="AE64" s="261"/>
      <c r="AF64" s="262"/>
      <c r="AG64" s="260"/>
      <c r="AH64" s="261"/>
      <c r="AI64" s="262"/>
      <c r="AJ64" s="260"/>
      <c r="AK64" s="261"/>
      <c r="AL64" s="262"/>
      <c r="AM64" s="260"/>
      <c r="AN64" s="261"/>
      <c r="AO64" s="262"/>
      <c r="AP64" s="260"/>
      <c r="AQ64" s="261"/>
      <c r="AR64" s="262"/>
      <c r="AS64" s="260"/>
      <c r="AT64" s="261"/>
      <c r="AU64" s="262"/>
      <c r="AV64" s="260"/>
      <c r="AW64" s="261"/>
      <c r="AX64" s="262"/>
      <c r="AY64" s="260"/>
      <c r="AZ64" s="261"/>
      <c r="BA64" s="262"/>
      <c r="BB64" s="260"/>
      <c r="BC64" s="261"/>
      <c r="BD64" s="262"/>
      <c r="BE64" s="260"/>
      <c r="BF64" s="261"/>
      <c r="BG64" s="262"/>
      <c r="BH64" s="260"/>
      <c r="BI64" s="261"/>
      <c r="BJ64" s="262"/>
      <c r="BK64" s="260"/>
      <c r="BL64" s="261"/>
      <c r="BM64" s="262"/>
      <c r="BN64" s="260"/>
      <c r="BO64" s="261"/>
      <c r="BP64" s="262"/>
      <c r="BQ64" s="260"/>
      <c r="BR64" s="261"/>
      <c r="BS64" s="262"/>
      <c r="BT64" s="260"/>
      <c r="BU64" s="261"/>
      <c r="BV64" s="262"/>
      <c r="BW64" s="260"/>
      <c r="BX64" s="261"/>
      <c r="BY64" s="262"/>
      <c r="BZ64" s="260"/>
      <c r="CA64" s="261"/>
      <c r="CB64" s="262"/>
      <c r="CC64" s="260"/>
      <c r="CD64" s="261"/>
      <c r="CE64" s="262"/>
      <c r="CF64" s="260"/>
      <c r="CG64" s="261"/>
      <c r="CH64" s="262"/>
      <c r="CI64" s="260"/>
      <c r="CJ64" s="261"/>
      <c r="CK64" s="262"/>
      <c r="CL64" s="260"/>
      <c r="CM64" s="261"/>
      <c r="CN64" s="262"/>
    </row>
    <row r="65" spans="2:93" ht="50.25" customHeight="1" x14ac:dyDescent="0.2">
      <c r="B65" s="182" t="s">
        <v>21</v>
      </c>
      <c r="C65" s="260"/>
      <c r="D65" s="261"/>
      <c r="E65" s="262"/>
      <c r="F65" s="260"/>
      <c r="G65" s="261"/>
      <c r="H65" s="262"/>
      <c r="I65" s="260"/>
      <c r="J65" s="261"/>
      <c r="K65" s="262"/>
      <c r="L65" s="260"/>
      <c r="M65" s="261"/>
      <c r="N65" s="262"/>
      <c r="O65" s="260"/>
      <c r="P65" s="261"/>
      <c r="Q65" s="262"/>
      <c r="R65" s="260"/>
      <c r="S65" s="261"/>
      <c r="T65" s="262"/>
      <c r="U65" s="260"/>
      <c r="V65" s="261"/>
      <c r="W65" s="262"/>
      <c r="X65" s="260"/>
      <c r="Y65" s="261"/>
      <c r="Z65" s="262"/>
      <c r="AA65" s="260"/>
      <c r="AB65" s="261"/>
      <c r="AC65" s="262"/>
      <c r="AD65" s="260"/>
      <c r="AE65" s="261"/>
      <c r="AF65" s="262"/>
      <c r="AG65" s="260"/>
      <c r="AH65" s="261"/>
      <c r="AI65" s="262"/>
      <c r="AJ65" s="260"/>
      <c r="AK65" s="261"/>
      <c r="AL65" s="262"/>
      <c r="AM65" s="260"/>
      <c r="AN65" s="261"/>
      <c r="AO65" s="262"/>
      <c r="AP65" s="260"/>
      <c r="AQ65" s="261"/>
      <c r="AR65" s="262"/>
      <c r="AS65" s="260"/>
      <c r="AT65" s="261"/>
      <c r="AU65" s="262"/>
      <c r="AV65" s="260"/>
      <c r="AW65" s="261"/>
      <c r="AX65" s="262"/>
      <c r="AY65" s="260"/>
      <c r="AZ65" s="261"/>
      <c r="BA65" s="262"/>
      <c r="BB65" s="260"/>
      <c r="BC65" s="261"/>
      <c r="BD65" s="262"/>
      <c r="BE65" s="260"/>
      <c r="BF65" s="261"/>
      <c r="BG65" s="262"/>
      <c r="BH65" s="260"/>
      <c r="BI65" s="261"/>
      <c r="BJ65" s="262"/>
      <c r="BK65" s="260"/>
      <c r="BL65" s="261"/>
      <c r="BM65" s="262"/>
      <c r="BN65" s="260"/>
      <c r="BO65" s="261"/>
      <c r="BP65" s="262"/>
      <c r="BQ65" s="260"/>
      <c r="BR65" s="261"/>
      <c r="BS65" s="262"/>
      <c r="BT65" s="260"/>
      <c r="BU65" s="261"/>
      <c r="BV65" s="262"/>
      <c r="BW65" s="260"/>
      <c r="BX65" s="261"/>
      <c r="BY65" s="262"/>
      <c r="BZ65" s="260"/>
      <c r="CA65" s="261"/>
      <c r="CB65" s="262"/>
      <c r="CC65" s="260"/>
      <c r="CD65" s="261"/>
      <c r="CE65" s="262"/>
      <c r="CF65" s="260"/>
      <c r="CG65" s="261"/>
      <c r="CH65" s="262"/>
      <c r="CI65" s="260"/>
      <c r="CJ65" s="261"/>
      <c r="CK65" s="262"/>
      <c r="CL65" s="260"/>
      <c r="CM65" s="261"/>
      <c r="CN65" s="262"/>
    </row>
    <row r="66" spans="2:93" ht="50.25" customHeight="1" x14ac:dyDescent="0.2">
      <c r="B66" s="182" t="s">
        <v>22</v>
      </c>
      <c r="C66" s="260"/>
      <c r="D66" s="261"/>
      <c r="E66" s="262"/>
      <c r="F66" s="260"/>
      <c r="G66" s="261"/>
      <c r="H66" s="262"/>
      <c r="I66" s="260"/>
      <c r="J66" s="261"/>
      <c r="K66" s="262"/>
      <c r="L66" s="260"/>
      <c r="M66" s="261"/>
      <c r="N66" s="262"/>
      <c r="O66" s="260"/>
      <c r="P66" s="261"/>
      <c r="Q66" s="262"/>
      <c r="R66" s="260"/>
      <c r="S66" s="261"/>
      <c r="T66" s="262"/>
      <c r="U66" s="260"/>
      <c r="V66" s="261"/>
      <c r="W66" s="262"/>
      <c r="X66" s="260"/>
      <c r="Y66" s="261"/>
      <c r="Z66" s="262"/>
      <c r="AA66" s="260"/>
      <c r="AB66" s="261"/>
      <c r="AC66" s="262"/>
      <c r="AD66" s="260"/>
      <c r="AE66" s="261"/>
      <c r="AF66" s="262"/>
      <c r="AG66" s="260"/>
      <c r="AH66" s="261"/>
      <c r="AI66" s="262"/>
      <c r="AJ66" s="260"/>
      <c r="AK66" s="261"/>
      <c r="AL66" s="262"/>
      <c r="AM66" s="260"/>
      <c r="AN66" s="261"/>
      <c r="AO66" s="262"/>
      <c r="AP66" s="260"/>
      <c r="AQ66" s="261"/>
      <c r="AR66" s="262"/>
      <c r="AS66" s="260"/>
      <c r="AT66" s="261"/>
      <c r="AU66" s="262"/>
      <c r="AV66" s="260"/>
      <c r="AW66" s="261"/>
      <c r="AX66" s="262"/>
      <c r="AY66" s="260"/>
      <c r="AZ66" s="261"/>
      <c r="BA66" s="262"/>
      <c r="BB66" s="260"/>
      <c r="BC66" s="261"/>
      <c r="BD66" s="262"/>
      <c r="BE66" s="260"/>
      <c r="BF66" s="261"/>
      <c r="BG66" s="262"/>
      <c r="BH66" s="260"/>
      <c r="BI66" s="261"/>
      <c r="BJ66" s="262"/>
      <c r="BK66" s="260"/>
      <c r="BL66" s="261"/>
      <c r="BM66" s="262"/>
      <c r="BN66" s="260"/>
      <c r="BO66" s="261"/>
      <c r="BP66" s="262"/>
      <c r="BQ66" s="260"/>
      <c r="BR66" s="261"/>
      <c r="BS66" s="262"/>
      <c r="BT66" s="260"/>
      <c r="BU66" s="261"/>
      <c r="BV66" s="262"/>
      <c r="BW66" s="260"/>
      <c r="BX66" s="261"/>
      <c r="BY66" s="262"/>
      <c r="BZ66" s="260"/>
      <c r="CA66" s="261"/>
      <c r="CB66" s="262"/>
      <c r="CC66" s="260"/>
      <c r="CD66" s="261"/>
      <c r="CE66" s="262"/>
      <c r="CF66" s="260"/>
      <c r="CG66" s="261"/>
      <c r="CH66" s="262"/>
      <c r="CI66" s="260"/>
      <c r="CJ66" s="261"/>
      <c r="CK66" s="262"/>
      <c r="CL66" s="260"/>
      <c r="CM66" s="261"/>
      <c r="CN66" s="262"/>
    </row>
    <row r="67" spans="2:93" ht="50.25" customHeight="1" x14ac:dyDescent="0.2">
      <c r="B67" s="182" t="s">
        <v>23</v>
      </c>
      <c r="C67" s="260"/>
      <c r="D67" s="261"/>
      <c r="E67" s="262"/>
      <c r="F67" s="260"/>
      <c r="G67" s="261"/>
      <c r="H67" s="262"/>
      <c r="I67" s="260"/>
      <c r="J67" s="261"/>
      <c r="K67" s="262"/>
      <c r="L67" s="260"/>
      <c r="M67" s="261"/>
      <c r="N67" s="262"/>
      <c r="O67" s="260"/>
      <c r="P67" s="261"/>
      <c r="Q67" s="262"/>
      <c r="R67" s="260"/>
      <c r="S67" s="261"/>
      <c r="T67" s="262"/>
      <c r="U67" s="260"/>
      <c r="V67" s="261"/>
      <c r="W67" s="262"/>
      <c r="X67" s="260"/>
      <c r="Y67" s="261"/>
      <c r="Z67" s="262"/>
      <c r="AA67" s="260"/>
      <c r="AB67" s="261"/>
      <c r="AC67" s="262"/>
      <c r="AD67" s="260"/>
      <c r="AE67" s="261"/>
      <c r="AF67" s="262"/>
      <c r="AG67" s="260"/>
      <c r="AH67" s="261"/>
      <c r="AI67" s="262"/>
      <c r="AJ67" s="260"/>
      <c r="AK67" s="261"/>
      <c r="AL67" s="262"/>
      <c r="AM67" s="260"/>
      <c r="AN67" s="261"/>
      <c r="AO67" s="262"/>
      <c r="AP67" s="260"/>
      <c r="AQ67" s="261"/>
      <c r="AR67" s="262"/>
      <c r="AS67" s="260"/>
      <c r="AT67" s="261"/>
      <c r="AU67" s="262"/>
      <c r="AV67" s="260"/>
      <c r="AW67" s="261"/>
      <c r="AX67" s="262"/>
      <c r="AY67" s="260"/>
      <c r="AZ67" s="261"/>
      <c r="BA67" s="262"/>
      <c r="BB67" s="260"/>
      <c r="BC67" s="261"/>
      <c r="BD67" s="262"/>
      <c r="BE67" s="260"/>
      <c r="BF67" s="261"/>
      <c r="BG67" s="262"/>
      <c r="BH67" s="260"/>
      <c r="BI67" s="261"/>
      <c r="BJ67" s="262"/>
      <c r="BK67" s="260"/>
      <c r="BL67" s="261"/>
      <c r="BM67" s="262"/>
      <c r="BN67" s="260"/>
      <c r="BO67" s="261"/>
      <c r="BP67" s="262"/>
      <c r="BQ67" s="260"/>
      <c r="BR67" s="261"/>
      <c r="BS67" s="262"/>
      <c r="BT67" s="260"/>
      <c r="BU67" s="261"/>
      <c r="BV67" s="262"/>
      <c r="BW67" s="260"/>
      <c r="BX67" s="261"/>
      <c r="BY67" s="262"/>
      <c r="BZ67" s="260"/>
      <c r="CA67" s="261"/>
      <c r="CB67" s="262"/>
      <c r="CC67" s="260"/>
      <c r="CD67" s="261"/>
      <c r="CE67" s="262"/>
      <c r="CF67" s="260"/>
      <c r="CG67" s="261"/>
      <c r="CH67" s="262"/>
      <c r="CI67" s="260"/>
      <c r="CJ67" s="261"/>
      <c r="CK67" s="262"/>
      <c r="CL67" s="260"/>
      <c r="CM67" s="261"/>
      <c r="CN67" s="262"/>
    </row>
    <row r="68" spans="2:93" ht="50.25" customHeight="1" x14ac:dyDescent="0.2">
      <c r="B68" s="182" t="s">
        <v>24</v>
      </c>
      <c r="C68" s="260"/>
      <c r="D68" s="261"/>
      <c r="E68" s="262"/>
      <c r="F68" s="260"/>
      <c r="G68" s="261"/>
      <c r="H68" s="262"/>
      <c r="I68" s="260"/>
      <c r="J68" s="261"/>
      <c r="K68" s="262"/>
      <c r="L68" s="260"/>
      <c r="M68" s="261"/>
      <c r="N68" s="262"/>
      <c r="O68" s="260"/>
      <c r="P68" s="261"/>
      <c r="Q68" s="262"/>
      <c r="R68" s="260"/>
      <c r="S68" s="261"/>
      <c r="T68" s="262"/>
      <c r="U68" s="260"/>
      <c r="V68" s="261"/>
      <c r="W68" s="262"/>
      <c r="X68" s="260"/>
      <c r="Y68" s="261"/>
      <c r="Z68" s="262"/>
      <c r="AA68" s="260"/>
      <c r="AB68" s="261"/>
      <c r="AC68" s="262"/>
      <c r="AD68" s="260"/>
      <c r="AE68" s="261"/>
      <c r="AF68" s="262"/>
      <c r="AG68" s="260"/>
      <c r="AH68" s="261"/>
      <c r="AI68" s="262"/>
      <c r="AJ68" s="260"/>
      <c r="AK68" s="261"/>
      <c r="AL68" s="262"/>
      <c r="AM68" s="260"/>
      <c r="AN68" s="261"/>
      <c r="AO68" s="262"/>
      <c r="AP68" s="260"/>
      <c r="AQ68" s="261"/>
      <c r="AR68" s="262"/>
      <c r="AS68" s="260"/>
      <c r="AT68" s="261"/>
      <c r="AU68" s="262"/>
      <c r="AV68" s="260"/>
      <c r="AW68" s="261"/>
      <c r="AX68" s="262"/>
      <c r="AY68" s="260"/>
      <c r="AZ68" s="261"/>
      <c r="BA68" s="262"/>
      <c r="BB68" s="260"/>
      <c r="BC68" s="261"/>
      <c r="BD68" s="262"/>
      <c r="BE68" s="260"/>
      <c r="BF68" s="261"/>
      <c r="BG68" s="262"/>
      <c r="BH68" s="260"/>
      <c r="BI68" s="261"/>
      <c r="BJ68" s="262"/>
      <c r="BK68" s="260"/>
      <c r="BL68" s="261"/>
      <c r="BM68" s="262"/>
      <c r="BN68" s="260"/>
      <c r="BO68" s="261"/>
      <c r="BP68" s="262"/>
      <c r="BQ68" s="260"/>
      <c r="BR68" s="261"/>
      <c r="BS68" s="262"/>
      <c r="BT68" s="260"/>
      <c r="BU68" s="261"/>
      <c r="BV68" s="262"/>
      <c r="BW68" s="260"/>
      <c r="BX68" s="261"/>
      <c r="BY68" s="262"/>
      <c r="BZ68" s="260"/>
      <c r="CA68" s="261"/>
      <c r="CB68" s="262"/>
      <c r="CC68" s="260"/>
      <c r="CD68" s="261"/>
      <c r="CE68" s="262"/>
      <c r="CF68" s="260"/>
      <c r="CG68" s="261"/>
      <c r="CH68" s="262"/>
      <c r="CI68" s="260"/>
      <c r="CJ68" s="261"/>
      <c r="CK68" s="262"/>
      <c r="CL68" s="260"/>
      <c r="CM68" s="261"/>
      <c r="CN68" s="262"/>
    </row>
    <row r="69" spans="2:93" ht="50.25" customHeight="1" x14ac:dyDescent="0.2">
      <c r="B69" s="182" t="s">
        <v>30</v>
      </c>
      <c r="C69" s="260"/>
      <c r="D69" s="261"/>
      <c r="E69" s="262"/>
      <c r="F69" s="260"/>
      <c r="G69" s="261"/>
      <c r="H69" s="262"/>
      <c r="I69" s="260"/>
      <c r="J69" s="261"/>
      <c r="K69" s="262"/>
      <c r="L69" s="260"/>
      <c r="M69" s="261"/>
      <c r="N69" s="262"/>
      <c r="O69" s="260"/>
      <c r="P69" s="261"/>
      <c r="Q69" s="262"/>
      <c r="R69" s="260"/>
      <c r="S69" s="261"/>
      <c r="T69" s="262"/>
      <c r="U69" s="260"/>
      <c r="V69" s="261"/>
      <c r="W69" s="262"/>
      <c r="X69" s="260"/>
      <c r="Y69" s="261"/>
      <c r="Z69" s="262"/>
      <c r="AA69" s="260"/>
      <c r="AB69" s="261"/>
      <c r="AC69" s="262"/>
      <c r="AD69" s="260"/>
      <c r="AE69" s="261"/>
      <c r="AF69" s="262"/>
      <c r="AG69" s="260"/>
      <c r="AH69" s="261"/>
      <c r="AI69" s="262"/>
      <c r="AJ69" s="260"/>
      <c r="AK69" s="261"/>
      <c r="AL69" s="262"/>
      <c r="AM69" s="260"/>
      <c r="AN69" s="261"/>
      <c r="AO69" s="262"/>
      <c r="AP69" s="260"/>
      <c r="AQ69" s="261"/>
      <c r="AR69" s="262"/>
      <c r="AS69" s="260"/>
      <c r="AT69" s="261"/>
      <c r="AU69" s="262"/>
      <c r="AV69" s="260"/>
      <c r="AW69" s="261"/>
      <c r="AX69" s="262"/>
      <c r="AY69" s="260"/>
      <c r="AZ69" s="261"/>
      <c r="BA69" s="262"/>
      <c r="BB69" s="260"/>
      <c r="BC69" s="261"/>
      <c r="BD69" s="262"/>
      <c r="BE69" s="260"/>
      <c r="BF69" s="261"/>
      <c r="BG69" s="262"/>
      <c r="BH69" s="260"/>
      <c r="BI69" s="261"/>
      <c r="BJ69" s="262"/>
      <c r="BK69" s="260"/>
      <c r="BL69" s="261"/>
      <c r="BM69" s="262"/>
      <c r="BN69" s="260"/>
      <c r="BO69" s="261"/>
      <c r="BP69" s="262"/>
      <c r="BQ69" s="260"/>
      <c r="BR69" s="261"/>
      <c r="BS69" s="262"/>
      <c r="BT69" s="260"/>
      <c r="BU69" s="261"/>
      <c r="BV69" s="262"/>
      <c r="BW69" s="260"/>
      <c r="BX69" s="261"/>
      <c r="BY69" s="262"/>
      <c r="BZ69" s="260"/>
      <c r="CA69" s="261"/>
      <c r="CB69" s="262"/>
      <c r="CC69" s="260"/>
      <c r="CD69" s="261"/>
      <c r="CE69" s="262"/>
      <c r="CF69" s="260"/>
      <c r="CG69" s="261"/>
      <c r="CH69" s="262"/>
      <c r="CI69" s="260"/>
      <c r="CJ69" s="261"/>
      <c r="CK69" s="262"/>
      <c r="CL69" s="260"/>
      <c r="CM69" s="261"/>
      <c r="CN69" s="262"/>
    </row>
    <row r="70" spans="2:93" ht="50.25" customHeight="1" x14ac:dyDescent="0.2">
      <c r="B70" s="182" t="s">
        <v>31</v>
      </c>
      <c r="C70" s="260"/>
      <c r="D70" s="261"/>
      <c r="E70" s="262"/>
      <c r="F70" s="260"/>
      <c r="G70" s="261"/>
      <c r="H70" s="262"/>
      <c r="I70" s="260"/>
      <c r="J70" s="261"/>
      <c r="K70" s="262"/>
      <c r="L70" s="260"/>
      <c r="M70" s="261"/>
      <c r="N70" s="262"/>
      <c r="O70" s="260"/>
      <c r="P70" s="261"/>
      <c r="Q70" s="262"/>
      <c r="R70" s="260"/>
      <c r="S70" s="261"/>
      <c r="T70" s="262"/>
      <c r="U70" s="260"/>
      <c r="V70" s="261"/>
      <c r="W70" s="262"/>
      <c r="X70" s="260"/>
      <c r="Y70" s="261"/>
      <c r="Z70" s="262"/>
      <c r="AA70" s="260"/>
      <c r="AB70" s="261"/>
      <c r="AC70" s="262"/>
      <c r="AD70" s="260"/>
      <c r="AE70" s="261"/>
      <c r="AF70" s="262"/>
      <c r="AG70" s="260"/>
      <c r="AH70" s="261"/>
      <c r="AI70" s="262"/>
      <c r="AJ70" s="260"/>
      <c r="AK70" s="261"/>
      <c r="AL70" s="262"/>
      <c r="AM70" s="260"/>
      <c r="AN70" s="261"/>
      <c r="AO70" s="262"/>
      <c r="AP70" s="260"/>
      <c r="AQ70" s="261"/>
      <c r="AR70" s="262"/>
      <c r="AS70" s="260"/>
      <c r="AT70" s="261"/>
      <c r="AU70" s="262"/>
      <c r="AV70" s="260"/>
      <c r="AW70" s="261"/>
      <c r="AX70" s="262"/>
      <c r="AY70" s="260"/>
      <c r="AZ70" s="261"/>
      <c r="BA70" s="262"/>
      <c r="BB70" s="260"/>
      <c r="BC70" s="261"/>
      <c r="BD70" s="262"/>
      <c r="BE70" s="260"/>
      <c r="BF70" s="261"/>
      <c r="BG70" s="262"/>
      <c r="BH70" s="260"/>
      <c r="BI70" s="261"/>
      <c r="BJ70" s="262"/>
      <c r="BK70" s="260"/>
      <c r="BL70" s="261"/>
      <c r="BM70" s="262"/>
      <c r="BN70" s="260"/>
      <c r="BO70" s="261"/>
      <c r="BP70" s="262"/>
      <c r="BQ70" s="260"/>
      <c r="BR70" s="261"/>
      <c r="BS70" s="262"/>
      <c r="BT70" s="260"/>
      <c r="BU70" s="261"/>
      <c r="BV70" s="262"/>
      <c r="BW70" s="260"/>
      <c r="BX70" s="261"/>
      <c r="BY70" s="262"/>
      <c r="BZ70" s="260"/>
      <c r="CA70" s="261"/>
      <c r="CB70" s="262"/>
      <c r="CC70" s="260"/>
      <c r="CD70" s="261"/>
      <c r="CE70" s="262"/>
      <c r="CF70" s="260"/>
      <c r="CG70" s="261"/>
      <c r="CH70" s="262"/>
      <c r="CI70" s="260"/>
      <c r="CJ70" s="261"/>
      <c r="CK70" s="262"/>
      <c r="CL70" s="260"/>
      <c r="CM70" s="261"/>
      <c r="CN70" s="262"/>
    </row>
    <row r="71" spans="2:93" ht="50.25" customHeight="1" x14ac:dyDescent="0.2">
      <c r="B71" s="182" t="s">
        <v>32</v>
      </c>
      <c r="C71" s="260"/>
      <c r="D71" s="261"/>
      <c r="E71" s="262"/>
      <c r="F71" s="260"/>
      <c r="G71" s="261"/>
      <c r="H71" s="262"/>
      <c r="I71" s="260"/>
      <c r="J71" s="261"/>
      <c r="K71" s="262"/>
      <c r="L71" s="260"/>
      <c r="M71" s="261"/>
      <c r="N71" s="262"/>
      <c r="O71" s="260"/>
      <c r="P71" s="261"/>
      <c r="Q71" s="262"/>
      <c r="R71" s="260"/>
      <c r="S71" s="261"/>
      <c r="T71" s="262"/>
      <c r="U71" s="260"/>
      <c r="V71" s="261"/>
      <c r="W71" s="262"/>
      <c r="X71" s="260"/>
      <c r="Y71" s="261"/>
      <c r="Z71" s="262"/>
      <c r="AA71" s="260"/>
      <c r="AB71" s="261"/>
      <c r="AC71" s="262"/>
      <c r="AD71" s="260"/>
      <c r="AE71" s="261"/>
      <c r="AF71" s="262"/>
      <c r="AG71" s="260"/>
      <c r="AH71" s="261"/>
      <c r="AI71" s="262"/>
      <c r="AJ71" s="260"/>
      <c r="AK71" s="261"/>
      <c r="AL71" s="262"/>
      <c r="AM71" s="260"/>
      <c r="AN71" s="261"/>
      <c r="AO71" s="262"/>
      <c r="AP71" s="260"/>
      <c r="AQ71" s="261"/>
      <c r="AR71" s="262"/>
      <c r="AS71" s="260"/>
      <c r="AT71" s="261"/>
      <c r="AU71" s="262"/>
      <c r="AV71" s="260"/>
      <c r="AW71" s="261"/>
      <c r="AX71" s="262"/>
      <c r="AY71" s="260"/>
      <c r="AZ71" s="261"/>
      <c r="BA71" s="262"/>
      <c r="BB71" s="260"/>
      <c r="BC71" s="261"/>
      <c r="BD71" s="262"/>
      <c r="BE71" s="260"/>
      <c r="BF71" s="261"/>
      <c r="BG71" s="262"/>
      <c r="BH71" s="260"/>
      <c r="BI71" s="261"/>
      <c r="BJ71" s="262"/>
      <c r="BK71" s="260"/>
      <c r="BL71" s="261"/>
      <c r="BM71" s="262"/>
      <c r="BN71" s="260"/>
      <c r="BO71" s="261"/>
      <c r="BP71" s="262"/>
      <c r="BQ71" s="260"/>
      <c r="BR71" s="261"/>
      <c r="BS71" s="262"/>
      <c r="BT71" s="260"/>
      <c r="BU71" s="261"/>
      <c r="BV71" s="262"/>
      <c r="BW71" s="260"/>
      <c r="BX71" s="261"/>
      <c r="BY71" s="262"/>
      <c r="BZ71" s="260"/>
      <c r="CA71" s="261"/>
      <c r="CB71" s="262"/>
      <c r="CC71" s="260"/>
      <c r="CD71" s="261"/>
      <c r="CE71" s="262"/>
      <c r="CF71" s="260"/>
      <c r="CG71" s="261"/>
      <c r="CH71" s="262"/>
      <c r="CI71" s="260"/>
      <c r="CJ71" s="261"/>
      <c r="CK71" s="262"/>
      <c r="CL71" s="260"/>
      <c r="CM71" s="261"/>
      <c r="CN71" s="262"/>
    </row>
    <row r="72" spans="2:93" ht="50.25" customHeight="1" x14ac:dyDescent="0.2">
      <c r="B72" s="182" t="s">
        <v>33</v>
      </c>
      <c r="C72" s="260"/>
      <c r="D72" s="261"/>
      <c r="E72" s="262"/>
      <c r="F72" s="260"/>
      <c r="G72" s="261"/>
      <c r="H72" s="262"/>
      <c r="I72" s="260"/>
      <c r="J72" s="261"/>
      <c r="K72" s="262"/>
      <c r="L72" s="260"/>
      <c r="M72" s="261"/>
      <c r="N72" s="262"/>
      <c r="O72" s="260"/>
      <c r="P72" s="261"/>
      <c r="Q72" s="262"/>
      <c r="R72" s="260"/>
      <c r="S72" s="261"/>
      <c r="T72" s="262"/>
      <c r="U72" s="260"/>
      <c r="V72" s="261"/>
      <c r="W72" s="262"/>
      <c r="X72" s="260"/>
      <c r="Y72" s="261"/>
      <c r="Z72" s="262"/>
      <c r="AA72" s="260"/>
      <c r="AB72" s="261"/>
      <c r="AC72" s="262"/>
      <c r="AD72" s="260"/>
      <c r="AE72" s="261"/>
      <c r="AF72" s="262"/>
      <c r="AG72" s="260"/>
      <c r="AH72" s="261"/>
      <c r="AI72" s="262"/>
      <c r="AJ72" s="260"/>
      <c r="AK72" s="261"/>
      <c r="AL72" s="262"/>
      <c r="AM72" s="260"/>
      <c r="AN72" s="261"/>
      <c r="AO72" s="262"/>
      <c r="AP72" s="260"/>
      <c r="AQ72" s="261"/>
      <c r="AR72" s="262"/>
      <c r="AS72" s="260"/>
      <c r="AT72" s="261"/>
      <c r="AU72" s="262"/>
      <c r="AV72" s="260"/>
      <c r="AW72" s="261"/>
      <c r="AX72" s="262"/>
      <c r="AY72" s="260"/>
      <c r="AZ72" s="261"/>
      <c r="BA72" s="262"/>
      <c r="BB72" s="260"/>
      <c r="BC72" s="261"/>
      <c r="BD72" s="262"/>
      <c r="BE72" s="260"/>
      <c r="BF72" s="261"/>
      <c r="BG72" s="262"/>
      <c r="BH72" s="260"/>
      <c r="BI72" s="261"/>
      <c r="BJ72" s="262"/>
      <c r="BK72" s="260"/>
      <c r="BL72" s="261"/>
      <c r="BM72" s="262"/>
      <c r="BN72" s="260"/>
      <c r="BO72" s="261"/>
      <c r="BP72" s="262"/>
      <c r="BQ72" s="260"/>
      <c r="BR72" s="261"/>
      <c r="BS72" s="262"/>
      <c r="BT72" s="260"/>
      <c r="BU72" s="261"/>
      <c r="BV72" s="262"/>
      <c r="BW72" s="260"/>
      <c r="BX72" s="261"/>
      <c r="BY72" s="262"/>
      <c r="BZ72" s="260"/>
      <c r="CA72" s="261"/>
      <c r="CB72" s="262"/>
      <c r="CC72" s="260"/>
      <c r="CD72" s="261"/>
      <c r="CE72" s="262"/>
      <c r="CF72" s="260"/>
      <c r="CG72" s="261"/>
      <c r="CH72" s="262"/>
      <c r="CI72" s="260"/>
      <c r="CJ72" s="261"/>
      <c r="CK72" s="262"/>
      <c r="CL72" s="260"/>
      <c r="CM72" s="261"/>
      <c r="CN72" s="262"/>
    </row>
    <row r="73" spans="2:93" ht="50.25" customHeight="1" x14ac:dyDescent="0.2">
      <c r="B73" s="182" t="s">
        <v>34</v>
      </c>
      <c r="C73" s="260"/>
      <c r="D73" s="261"/>
      <c r="E73" s="262"/>
      <c r="F73" s="260"/>
      <c r="G73" s="261"/>
      <c r="H73" s="262"/>
      <c r="I73" s="260"/>
      <c r="J73" s="261"/>
      <c r="K73" s="262"/>
      <c r="L73" s="260"/>
      <c r="M73" s="261"/>
      <c r="N73" s="262"/>
      <c r="O73" s="260"/>
      <c r="P73" s="261"/>
      <c r="Q73" s="262"/>
      <c r="R73" s="260"/>
      <c r="S73" s="261"/>
      <c r="T73" s="262"/>
      <c r="U73" s="260"/>
      <c r="V73" s="261"/>
      <c r="W73" s="262"/>
      <c r="X73" s="260"/>
      <c r="Y73" s="261"/>
      <c r="Z73" s="262"/>
      <c r="AA73" s="260"/>
      <c r="AB73" s="261"/>
      <c r="AC73" s="262"/>
      <c r="AD73" s="260"/>
      <c r="AE73" s="261"/>
      <c r="AF73" s="262"/>
      <c r="AG73" s="260"/>
      <c r="AH73" s="261"/>
      <c r="AI73" s="262"/>
      <c r="AJ73" s="260"/>
      <c r="AK73" s="261"/>
      <c r="AL73" s="262"/>
      <c r="AM73" s="260"/>
      <c r="AN73" s="261"/>
      <c r="AO73" s="262"/>
      <c r="AP73" s="260"/>
      <c r="AQ73" s="261"/>
      <c r="AR73" s="262"/>
      <c r="AS73" s="260"/>
      <c r="AT73" s="261"/>
      <c r="AU73" s="262"/>
      <c r="AV73" s="260"/>
      <c r="AW73" s="261"/>
      <c r="AX73" s="262"/>
      <c r="AY73" s="260"/>
      <c r="AZ73" s="261"/>
      <c r="BA73" s="262"/>
      <c r="BB73" s="260"/>
      <c r="BC73" s="261"/>
      <c r="BD73" s="262"/>
      <c r="BE73" s="260"/>
      <c r="BF73" s="261"/>
      <c r="BG73" s="262"/>
      <c r="BH73" s="260"/>
      <c r="BI73" s="261"/>
      <c r="BJ73" s="262"/>
      <c r="BK73" s="260"/>
      <c r="BL73" s="261"/>
      <c r="BM73" s="262"/>
      <c r="BN73" s="260"/>
      <c r="BO73" s="261"/>
      <c r="BP73" s="262"/>
      <c r="BQ73" s="260"/>
      <c r="BR73" s="261"/>
      <c r="BS73" s="262"/>
      <c r="BT73" s="260"/>
      <c r="BU73" s="261"/>
      <c r="BV73" s="262"/>
      <c r="BW73" s="260"/>
      <c r="BX73" s="261"/>
      <c r="BY73" s="262"/>
      <c r="BZ73" s="260"/>
      <c r="CA73" s="261"/>
      <c r="CB73" s="262"/>
      <c r="CC73" s="260"/>
      <c r="CD73" s="261"/>
      <c r="CE73" s="262"/>
      <c r="CF73" s="260"/>
      <c r="CG73" s="261"/>
      <c r="CH73" s="262"/>
      <c r="CI73" s="260"/>
      <c r="CJ73" s="261"/>
      <c r="CK73" s="262"/>
      <c r="CL73" s="260"/>
      <c r="CM73" s="261"/>
      <c r="CN73" s="262"/>
    </row>
    <row r="74" spans="2:93" ht="50.25" customHeight="1" x14ac:dyDescent="0.2">
      <c r="B74" s="182" t="s">
        <v>35</v>
      </c>
      <c r="C74" s="260"/>
      <c r="D74" s="261"/>
      <c r="E74" s="262"/>
      <c r="F74" s="260"/>
      <c r="G74" s="261"/>
      <c r="H74" s="262"/>
      <c r="I74" s="260"/>
      <c r="J74" s="261"/>
      <c r="K74" s="262"/>
      <c r="L74" s="260"/>
      <c r="M74" s="261"/>
      <c r="N74" s="262"/>
      <c r="O74" s="260"/>
      <c r="P74" s="261"/>
      <c r="Q74" s="262"/>
      <c r="R74" s="260"/>
      <c r="S74" s="261"/>
      <c r="T74" s="262"/>
      <c r="U74" s="260"/>
      <c r="V74" s="261"/>
      <c r="W74" s="262"/>
      <c r="X74" s="260"/>
      <c r="Y74" s="261"/>
      <c r="Z74" s="262"/>
      <c r="AA74" s="260"/>
      <c r="AB74" s="261"/>
      <c r="AC74" s="262"/>
      <c r="AD74" s="260"/>
      <c r="AE74" s="261"/>
      <c r="AF74" s="262"/>
      <c r="AG74" s="260"/>
      <c r="AH74" s="261"/>
      <c r="AI74" s="262"/>
      <c r="AJ74" s="260"/>
      <c r="AK74" s="261"/>
      <c r="AL74" s="262"/>
      <c r="AM74" s="260"/>
      <c r="AN74" s="261"/>
      <c r="AO74" s="262"/>
      <c r="AP74" s="260"/>
      <c r="AQ74" s="261"/>
      <c r="AR74" s="262"/>
      <c r="AS74" s="260"/>
      <c r="AT74" s="261"/>
      <c r="AU74" s="262"/>
      <c r="AV74" s="260"/>
      <c r="AW74" s="261"/>
      <c r="AX74" s="262"/>
      <c r="AY74" s="260"/>
      <c r="AZ74" s="261"/>
      <c r="BA74" s="262"/>
      <c r="BB74" s="260"/>
      <c r="BC74" s="261"/>
      <c r="BD74" s="262"/>
      <c r="BE74" s="260"/>
      <c r="BF74" s="261"/>
      <c r="BG74" s="262"/>
      <c r="BH74" s="260"/>
      <c r="BI74" s="261"/>
      <c r="BJ74" s="262"/>
      <c r="BK74" s="260"/>
      <c r="BL74" s="261"/>
      <c r="BM74" s="262"/>
      <c r="BN74" s="260"/>
      <c r="BO74" s="261"/>
      <c r="BP74" s="262"/>
      <c r="BQ74" s="260"/>
      <c r="BR74" s="261"/>
      <c r="BS74" s="262"/>
      <c r="BT74" s="260"/>
      <c r="BU74" s="261"/>
      <c r="BV74" s="262"/>
      <c r="BW74" s="260"/>
      <c r="BX74" s="261"/>
      <c r="BY74" s="262"/>
      <c r="BZ74" s="260"/>
      <c r="CA74" s="261"/>
      <c r="CB74" s="262"/>
      <c r="CC74" s="260"/>
      <c r="CD74" s="261"/>
      <c r="CE74" s="262"/>
      <c r="CF74" s="260"/>
      <c r="CG74" s="261"/>
      <c r="CH74" s="262"/>
      <c r="CI74" s="260"/>
      <c r="CJ74" s="261"/>
      <c r="CK74" s="262"/>
      <c r="CL74" s="260"/>
      <c r="CM74" s="261"/>
      <c r="CN74" s="262"/>
    </row>
    <row r="75" spans="2:93" ht="50.25" customHeight="1" x14ac:dyDescent="0.2">
      <c r="B75" s="182" t="s">
        <v>36</v>
      </c>
      <c r="C75" s="260"/>
      <c r="D75" s="261"/>
      <c r="E75" s="262"/>
      <c r="F75" s="260"/>
      <c r="G75" s="261"/>
      <c r="H75" s="262"/>
      <c r="I75" s="260"/>
      <c r="J75" s="261"/>
      <c r="K75" s="262"/>
      <c r="L75" s="260"/>
      <c r="M75" s="261"/>
      <c r="N75" s="262"/>
      <c r="O75" s="260"/>
      <c r="P75" s="261"/>
      <c r="Q75" s="262"/>
      <c r="R75" s="260"/>
      <c r="S75" s="261"/>
      <c r="T75" s="262"/>
      <c r="U75" s="260"/>
      <c r="V75" s="261"/>
      <c r="W75" s="262"/>
      <c r="X75" s="260"/>
      <c r="Y75" s="261"/>
      <c r="Z75" s="262"/>
      <c r="AA75" s="260"/>
      <c r="AB75" s="261"/>
      <c r="AC75" s="262"/>
      <c r="AD75" s="260"/>
      <c r="AE75" s="261"/>
      <c r="AF75" s="262"/>
      <c r="AG75" s="260"/>
      <c r="AH75" s="261"/>
      <c r="AI75" s="262"/>
      <c r="AJ75" s="260"/>
      <c r="AK75" s="261"/>
      <c r="AL75" s="262"/>
      <c r="AM75" s="260"/>
      <c r="AN75" s="261"/>
      <c r="AO75" s="262"/>
      <c r="AP75" s="260"/>
      <c r="AQ75" s="261"/>
      <c r="AR75" s="262"/>
      <c r="AS75" s="260"/>
      <c r="AT75" s="261"/>
      <c r="AU75" s="262"/>
      <c r="AV75" s="260"/>
      <c r="AW75" s="261"/>
      <c r="AX75" s="262"/>
      <c r="AY75" s="260"/>
      <c r="AZ75" s="261"/>
      <c r="BA75" s="262"/>
      <c r="BB75" s="260"/>
      <c r="BC75" s="261"/>
      <c r="BD75" s="262"/>
      <c r="BE75" s="260"/>
      <c r="BF75" s="261"/>
      <c r="BG75" s="262"/>
      <c r="BH75" s="260"/>
      <c r="BI75" s="261"/>
      <c r="BJ75" s="262"/>
      <c r="BK75" s="260"/>
      <c r="BL75" s="261"/>
      <c r="BM75" s="262"/>
      <c r="BN75" s="260"/>
      <c r="BO75" s="261"/>
      <c r="BP75" s="262"/>
      <c r="BQ75" s="260"/>
      <c r="BR75" s="261"/>
      <c r="BS75" s="262"/>
      <c r="BT75" s="260"/>
      <c r="BU75" s="261"/>
      <c r="BV75" s="262"/>
      <c r="BW75" s="260"/>
      <c r="BX75" s="261"/>
      <c r="BY75" s="262"/>
      <c r="BZ75" s="260"/>
      <c r="CA75" s="261"/>
      <c r="CB75" s="262"/>
      <c r="CC75" s="260"/>
      <c r="CD75" s="261"/>
      <c r="CE75" s="262"/>
      <c r="CF75" s="260"/>
      <c r="CG75" s="261"/>
      <c r="CH75" s="262"/>
      <c r="CI75" s="260"/>
      <c r="CJ75" s="261"/>
      <c r="CK75" s="262"/>
      <c r="CL75" s="260"/>
      <c r="CM75" s="261"/>
      <c r="CN75" s="262"/>
    </row>
    <row r="76" spans="2:93" ht="50.25" customHeight="1" x14ac:dyDescent="0.2">
      <c r="B76" s="182" t="s">
        <v>37</v>
      </c>
      <c r="C76" s="260"/>
      <c r="D76" s="261"/>
      <c r="E76" s="262"/>
      <c r="F76" s="260"/>
      <c r="G76" s="261"/>
      <c r="H76" s="262"/>
      <c r="I76" s="260"/>
      <c r="J76" s="261"/>
      <c r="K76" s="262"/>
      <c r="L76" s="260"/>
      <c r="M76" s="261"/>
      <c r="N76" s="262"/>
      <c r="O76" s="260"/>
      <c r="P76" s="261"/>
      <c r="Q76" s="262"/>
      <c r="R76" s="260"/>
      <c r="S76" s="261"/>
      <c r="T76" s="262"/>
      <c r="U76" s="260"/>
      <c r="V76" s="261"/>
      <c r="W76" s="262"/>
      <c r="X76" s="260"/>
      <c r="Y76" s="261"/>
      <c r="Z76" s="262"/>
      <c r="AA76" s="260"/>
      <c r="AB76" s="261"/>
      <c r="AC76" s="262"/>
      <c r="AD76" s="260"/>
      <c r="AE76" s="261"/>
      <c r="AF76" s="262"/>
      <c r="AG76" s="260"/>
      <c r="AH76" s="261"/>
      <c r="AI76" s="262"/>
      <c r="AJ76" s="260"/>
      <c r="AK76" s="261"/>
      <c r="AL76" s="262"/>
      <c r="AM76" s="260"/>
      <c r="AN76" s="261"/>
      <c r="AO76" s="262"/>
      <c r="AP76" s="260"/>
      <c r="AQ76" s="261"/>
      <c r="AR76" s="262"/>
      <c r="AS76" s="260"/>
      <c r="AT76" s="261"/>
      <c r="AU76" s="262"/>
      <c r="AV76" s="260"/>
      <c r="AW76" s="261"/>
      <c r="AX76" s="262"/>
      <c r="AY76" s="260"/>
      <c r="AZ76" s="261"/>
      <c r="BA76" s="262"/>
      <c r="BB76" s="260"/>
      <c r="BC76" s="261"/>
      <c r="BD76" s="262"/>
      <c r="BE76" s="260"/>
      <c r="BF76" s="261"/>
      <c r="BG76" s="262"/>
      <c r="BH76" s="260"/>
      <c r="BI76" s="261"/>
      <c r="BJ76" s="262"/>
      <c r="BK76" s="260"/>
      <c r="BL76" s="261"/>
      <c r="BM76" s="262"/>
      <c r="BN76" s="260"/>
      <c r="BO76" s="261"/>
      <c r="BP76" s="262"/>
      <c r="BQ76" s="260"/>
      <c r="BR76" s="261"/>
      <c r="BS76" s="262"/>
      <c r="BT76" s="260"/>
      <c r="BU76" s="261"/>
      <c r="BV76" s="262"/>
      <c r="BW76" s="260"/>
      <c r="BX76" s="261"/>
      <c r="BY76" s="262"/>
      <c r="BZ76" s="260"/>
      <c r="CA76" s="261"/>
      <c r="CB76" s="262"/>
      <c r="CC76" s="260"/>
      <c r="CD76" s="261"/>
      <c r="CE76" s="262"/>
      <c r="CF76" s="260"/>
      <c r="CG76" s="261"/>
      <c r="CH76" s="262"/>
      <c r="CI76" s="260"/>
      <c r="CJ76" s="261"/>
      <c r="CK76" s="262"/>
      <c r="CL76" s="260"/>
      <c r="CM76" s="261"/>
      <c r="CN76" s="262"/>
    </row>
    <row r="77" spans="2:93" ht="50.25" customHeight="1" x14ac:dyDescent="0.2">
      <c r="B77" s="182" t="s">
        <v>38</v>
      </c>
      <c r="C77" s="260"/>
      <c r="D77" s="261"/>
      <c r="E77" s="262"/>
      <c r="F77" s="260"/>
      <c r="G77" s="261"/>
      <c r="H77" s="262"/>
      <c r="I77" s="260"/>
      <c r="J77" s="261"/>
      <c r="K77" s="262"/>
      <c r="L77" s="260"/>
      <c r="M77" s="261"/>
      <c r="N77" s="262"/>
      <c r="O77" s="260"/>
      <c r="P77" s="261"/>
      <c r="Q77" s="262"/>
      <c r="R77" s="260"/>
      <c r="S77" s="261"/>
      <c r="T77" s="262"/>
      <c r="U77" s="260"/>
      <c r="V77" s="261"/>
      <c r="W77" s="262"/>
      <c r="X77" s="260"/>
      <c r="Y77" s="261"/>
      <c r="Z77" s="262"/>
      <c r="AA77" s="260"/>
      <c r="AB77" s="261"/>
      <c r="AC77" s="262"/>
      <c r="AD77" s="260"/>
      <c r="AE77" s="261"/>
      <c r="AF77" s="262"/>
      <c r="AG77" s="260"/>
      <c r="AH77" s="261"/>
      <c r="AI77" s="262"/>
      <c r="AJ77" s="260"/>
      <c r="AK77" s="261"/>
      <c r="AL77" s="262"/>
      <c r="AM77" s="260"/>
      <c r="AN77" s="261"/>
      <c r="AO77" s="262"/>
      <c r="AP77" s="260"/>
      <c r="AQ77" s="261"/>
      <c r="AR77" s="262"/>
      <c r="AS77" s="260"/>
      <c r="AT77" s="261"/>
      <c r="AU77" s="262"/>
      <c r="AV77" s="260"/>
      <c r="AW77" s="261"/>
      <c r="AX77" s="262"/>
      <c r="AY77" s="260"/>
      <c r="AZ77" s="261"/>
      <c r="BA77" s="262"/>
      <c r="BB77" s="260"/>
      <c r="BC77" s="261"/>
      <c r="BD77" s="262"/>
      <c r="BE77" s="260"/>
      <c r="BF77" s="261"/>
      <c r="BG77" s="262"/>
      <c r="BH77" s="260"/>
      <c r="BI77" s="261"/>
      <c r="BJ77" s="262"/>
      <c r="BK77" s="260"/>
      <c r="BL77" s="261"/>
      <c r="BM77" s="262"/>
      <c r="BN77" s="260"/>
      <c r="BO77" s="261"/>
      <c r="BP77" s="262"/>
      <c r="BQ77" s="260"/>
      <c r="BR77" s="261"/>
      <c r="BS77" s="262"/>
      <c r="BT77" s="260"/>
      <c r="BU77" s="261"/>
      <c r="BV77" s="262"/>
      <c r="BW77" s="260"/>
      <c r="BX77" s="261"/>
      <c r="BY77" s="262"/>
      <c r="BZ77" s="260"/>
      <c r="CA77" s="261"/>
      <c r="CB77" s="262"/>
      <c r="CC77" s="260"/>
      <c r="CD77" s="261"/>
      <c r="CE77" s="262"/>
      <c r="CF77" s="260"/>
      <c r="CG77" s="261"/>
      <c r="CH77" s="262"/>
      <c r="CI77" s="260"/>
      <c r="CJ77" s="261"/>
      <c r="CK77" s="262"/>
      <c r="CL77" s="260"/>
      <c r="CM77" s="261"/>
      <c r="CN77" s="262"/>
    </row>
    <row r="78" spans="2:93" ht="50.25" customHeight="1" x14ac:dyDescent="0.2">
      <c r="B78" s="182" t="s">
        <v>39</v>
      </c>
      <c r="C78" s="260"/>
      <c r="D78" s="261"/>
      <c r="E78" s="262"/>
      <c r="F78" s="260"/>
      <c r="G78" s="261"/>
      <c r="H78" s="262"/>
      <c r="I78" s="260"/>
      <c r="J78" s="261"/>
      <c r="K78" s="262"/>
      <c r="L78" s="260"/>
      <c r="M78" s="261"/>
      <c r="N78" s="262"/>
      <c r="O78" s="260"/>
      <c r="P78" s="261"/>
      <c r="Q78" s="262"/>
      <c r="R78" s="260"/>
      <c r="S78" s="261"/>
      <c r="T78" s="262"/>
      <c r="U78" s="260"/>
      <c r="V78" s="261"/>
      <c r="W78" s="262"/>
      <c r="X78" s="260"/>
      <c r="Y78" s="261"/>
      <c r="Z78" s="262"/>
      <c r="AA78" s="260"/>
      <c r="AB78" s="261"/>
      <c r="AC78" s="262"/>
      <c r="AD78" s="260"/>
      <c r="AE78" s="261"/>
      <c r="AF78" s="262"/>
      <c r="AG78" s="260"/>
      <c r="AH78" s="261"/>
      <c r="AI78" s="262"/>
      <c r="AJ78" s="260"/>
      <c r="AK78" s="261"/>
      <c r="AL78" s="262"/>
      <c r="AM78" s="260"/>
      <c r="AN78" s="261"/>
      <c r="AO78" s="262"/>
      <c r="AP78" s="260"/>
      <c r="AQ78" s="261"/>
      <c r="AR78" s="262"/>
      <c r="AS78" s="260"/>
      <c r="AT78" s="261"/>
      <c r="AU78" s="262"/>
      <c r="AV78" s="260"/>
      <c r="AW78" s="261"/>
      <c r="AX78" s="262"/>
      <c r="AY78" s="260"/>
      <c r="AZ78" s="261"/>
      <c r="BA78" s="262"/>
      <c r="BB78" s="260"/>
      <c r="BC78" s="261"/>
      <c r="BD78" s="262"/>
      <c r="BE78" s="260"/>
      <c r="BF78" s="261"/>
      <c r="BG78" s="262"/>
      <c r="BH78" s="260"/>
      <c r="BI78" s="261"/>
      <c r="BJ78" s="262"/>
      <c r="BK78" s="260"/>
      <c r="BL78" s="261"/>
      <c r="BM78" s="262"/>
      <c r="BN78" s="260"/>
      <c r="BO78" s="261"/>
      <c r="BP78" s="262"/>
      <c r="BQ78" s="260"/>
      <c r="BR78" s="261"/>
      <c r="BS78" s="262"/>
      <c r="BT78" s="260"/>
      <c r="BU78" s="261"/>
      <c r="BV78" s="262"/>
      <c r="BW78" s="260"/>
      <c r="BX78" s="261"/>
      <c r="BY78" s="262"/>
      <c r="BZ78" s="260"/>
      <c r="CA78" s="261"/>
      <c r="CB78" s="262"/>
      <c r="CC78" s="260"/>
      <c r="CD78" s="261"/>
      <c r="CE78" s="262"/>
      <c r="CF78" s="260"/>
      <c r="CG78" s="261"/>
      <c r="CH78" s="262"/>
      <c r="CI78" s="260"/>
      <c r="CJ78" s="261"/>
      <c r="CK78" s="262"/>
      <c r="CL78" s="260"/>
      <c r="CM78" s="261"/>
      <c r="CN78" s="262"/>
    </row>
    <row r="79" spans="2:93" x14ac:dyDescent="0.2">
      <c r="CO79" s="4"/>
    </row>
    <row r="81" spans="1:92" x14ac:dyDescent="0.2">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c r="AU81" s="266"/>
      <c r="AV81" s="266"/>
      <c r="AW81" s="266"/>
      <c r="AX81" s="266"/>
      <c r="AY81" s="266"/>
      <c r="AZ81" s="266"/>
      <c r="BA81" s="266"/>
      <c r="BB81" s="266"/>
      <c r="BC81" s="266"/>
      <c r="BD81" s="266"/>
      <c r="BE81" s="266"/>
      <c r="BF81" s="266"/>
      <c r="BG81" s="266"/>
      <c r="BH81" s="266"/>
      <c r="BI81" s="266"/>
      <c r="BJ81" s="266"/>
      <c r="BK81" s="266"/>
      <c r="BL81" s="266"/>
      <c r="BM81" s="266"/>
      <c r="BN81" s="266"/>
      <c r="BO81" s="266"/>
      <c r="BP81" s="266"/>
      <c r="BQ81" s="266"/>
      <c r="BR81" s="266"/>
      <c r="BS81" s="266"/>
      <c r="BT81" s="266"/>
      <c r="BU81" s="266"/>
      <c r="BV81" s="266"/>
      <c r="BW81" s="266"/>
      <c r="BX81" s="266"/>
      <c r="BY81" s="266"/>
      <c r="BZ81" s="266"/>
      <c r="CA81" s="266"/>
      <c r="CB81" s="266"/>
      <c r="CC81" s="266"/>
      <c r="CD81" s="266"/>
      <c r="CE81" s="266"/>
      <c r="CF81" s="266"/>
      <c r="CG81" s="266"/>
      <c r="CH81" s="266"/>
      <c r="CI81" s="266"/>
      <c r="CJ81" s="266"/>
      <c r="CK81" s="266"/>
      <c r="CL81" s="266"/>
      <c r="CM81" s="266"/>
      <c r="CN81" s="266"/>
    </row>
    <row r="82" spans="1:92" s="144" customFormat="1" x14ac:dyDescent="0.2">
      <c r="A82" s="142"/>
      <c r="B82" s="108" t="s">
        <v>60</v>
      </c>
      <c r="C82" s="143"/>
      <c r="D82" s="117"/>
      <c r="E82" s="118"/>
      <c r="F82" s="143"/>
      <c r="G82" s="117"/>
      <c r="H82" s="118"/>
      <c r="I82" s="143"/>
      <c r="J82" s="117"/>
      <c r="K82" s="118"/>
      <c r="L82" s="143"/>
      <c r="M82" s="117"/>
      <c r="N82" s="118"/>
      <c r="O82" s="143"/>
      <c r="P82" s="117"/>
      <c r="Q82" s="118"/>
      <c r="R82" s="143"/>
      <c r="S82" s="117"/>
      <c r="T82" s="118"/>
      <c r="U82" s="143"/>
      <c r="V82" s="117"/>
      <c r="W82" s="118"/>
      <c r="X82" s="143"/>
      <c r="Y82" s="117"/>
      <c r="Z82" s="118"/>
      <c r="AA82" s="143"/>
      <c r="AB82" s="117"/>
      <c r="AC82" s="118"/>
      <c r="AD82" s="143"/>
      <c r="AE82" s="117"/>
      <c r="AF82" s="118"/>
      <c r="AG82" s="143"/>
      <c r="AH82" s="117"/>
      <c r="AI82" s="118"/>
      <c r="AJ82" s="143"/>
      <c r="AK82" s="117"/>
      <c r="AL82" s="118"/>
      <c r="AM82" s="143"/>
      <c r="AN82" s="117"/>
      <c r="AO82" s="118"/>
      <c r="AP82" s="143"/>
      <c r="AQ82" s="117"/>
      <c r="AR82" s="118"/>
      <c r="AS82" s="143"/>
      <c r="AT82" s="117"/>
      <c r="AU82" s="118"/>
      <c r="AV82" s="143"/>
      <c r="AW82" s="117"/>
      <c r="AX82" s="118"/>
      <c r="AY82" s="143"/>
      <c r="AZ82" s="117"/>
      <c r="BA82" s="118"/>
      <c r="BB82" s="143"/>
      <c r="BC82" s="117"/>
      <c r="BD82" s="118"/>
      <c r="BE82" s="143"/>
      <c r="BF82" s="117"/>
      <c r="BG82" s="118"/>
      <c r="BH82" s="143"/>
      <c r="BI82" s="117"/>
      <c r="BJ82" s="118"/>
      <c r="BK82" s="143"/>
      <c r="BL82" s="117"/>
      <c r="BM82" s="118"/>
      <c r="BN82" s="143"/>
      <c r="BO82" s="117"/>
      <c r="BP82" s="118"/>
      <c r="BQ82" s="143"/>
      <c r="BR82" s="117"/>
      <c r="BS82" s="118"/>
      <c r="BT82" s="143"/>
      <c r="BU82" s="117"/>
      <c r="BV82" s="118"/>
      <c r="BW82" s="143"/>
      <c r="BX82" s="117"/>
      <c r="BY82" s="118"/>
      <c r="BZ82" s="143"/>
      <c r="CA82" s="117"/>
      <c r="CB82" s="118"/>
      <c r="CC82" s="143"/>
      <c r="CD82" s="117"/>
      <c r="CE82" s="118"/>
      <c r="CF82" s="143"/>
      <c r="CG82" s="117"/>
      <c r="CH82" s="118"/>
      <c r="CI82" s="143"/>
      <c r="CJ82" s="117"/>
      <c r="CK82" s="118"/>
      <c r="CL82" s="143"/>
      <c r="CM82" s="117"/>
      <c r="CN82" s="118"/>
    </row>
    <row r="83" spans="1:92" ht="45" x14ac:dyDescent="0.2">
      <c r="B83" s="109" t="s">
        <v>4828</v>
      </c>
      <c r="C83" s="143"/>
      <c r="D83" s="119"/>
      <c r="E83" s="120"/>
      <c r="F83" s="143"/>
      <c r="G83" s="119"/>
      <c r="H83" s="120"/>
      <c r="I83" s="143"/>
      <c r="J83" s="119"/>
      <c r="K83" s="120"/>
      <c r="L83" s="143"/>
      <c r="M83" s="119"/>
      <c r="N83" s="120"/>
      <c r="O83" s="143"/>
      <c r="P83" s="119"/>
      <c r="Q83" s="120"/>
      <c r="R83" s="143"/>
      <c r="S83" s="119"/>
      <c r="T83" s="120"/>
      <c r="U83" s="143"/>
      <c r="V83" s="119"/>
      <c r="W83" s="120"/>
      <c r="X83" s="143"/>
      <c r="Y83" s="119"/>
      <c r="Z83" s="120"/>
      <c r="AA83" s="143"/>
      <c r="AB83" s="119"/>
      <c r="AC83" s="120"/>
      <c r="AD83" s="143"/>
      <c r="AE83" s="119"/>
      <c r="AF83" s="120"/>
      <c r="AG83" s="143"/>
      <c r="AH83" s="119"/>
      <c r="AI83" s="120"/>
      <c r="AJ83" s="143"/>
      <c r="AK83" s="119"/>
      <c r="AL83" s="120"/>
      <c r="AM83" s="143"/>
      <c r="AN83" s="119"/>
      <c r="AO83" s="120"/>
      <c r="AP83" s="143"/>
      <c r="AQ83" s="119"/>
      <c r="AR83" s="120"/>
      <c r="AS83" s="143"/>
      <c r="AT83" s="119"/>
      <c r="AU83" s="120"/>
      <c r="AV83" s="143"/>
      <c r="AW83" s="119"/>
      <c r="AX83" s="120"/>
      <c r="AY83" s="143"/>
      <c r="AZ83" s="119"/>
      <c r="BA83" s="120"/>
      <c r="BB83" s="143"/>
      <c r="BC83" s="119"/>
      <c r="BD83" s="120"/>
      <c r="BE83" s="143"/>
      <c r="BF83" s="119"/>
      <c r="BG83" s="120"/>
      <c r="BH83" s="143"/>
      <c r="BI83" s="119"/>
      <c r="BJ83" s="120"/>
      <c r="BK83" s="143"/>
      <c r="BL83" s="119"/>
      <c r="BM83" s="120"/>
      <c r="BN83" s="143"/>
      <c r="BO83" s="119"/>
      <c r="BP83" s="120"/>
      <c r="BQ83" s="143"/>
      <c r="BR83" s="119"/>
      <c r="BS83" s="120"/>
      <c r="BT83" s="143"/>
      <c r="BU83" s="119"/>
      <c r="BV83" s="120"/>
      <c r="BW83" s="143"/>
      <c r="BX83" s="119"/>
      <c r="BY83" s="120"/>
      <c r="BZ83" s="143"/>
      <c r="CA83" s="119"/>
      <c r="CB83" s="120"/>
      <c r="CC83" s="143"/>
      <c r="CD83" s="119"/>
      <c r="CE83" s="120"/>
      <c r="CF83" s="143"/>
      <c r="CG83" s="119"/>
      <c r="CH83" s="120"/>
      <c r="CI83" s="143"/>
      <c r="CJ83" s="119"/>
      <c r="CK83" s="120"/>
      <c r="CL83" s="143"/>
      <c r="CM83" s="119"/>
      <c r="CN83" s="120"/>
    </row>
    <row r="86" spans="1:92" s="88" customFormat="1" ht="45" x14ac:dyDescent="0.2">
      <c r="A86" s="87"/>
      <c r="B86" s="109" t="s">
        <v>4828</v>
      </c>
      <c r="C86" s="149"/>
      <c r="D86" s="119"/>
      <c r="E86" s="120"/>
      <c r="F86" s="149"/>
      <c r="G86" s="119"/>
      <c r="H86" s="120"/>
      <c r="I86" s="149"/>
      <c r="J86" s="119"/>
      <c r="K86" s="120"/>
      <c r="L86" s="149"/>
      <c r="M86" s="119"/>
      <c r="N86" s="120"/>
      <c r="O86" s="149"/>
      <c r="P86" s="119"/>
      <c r="Q86" s="120"/>
      <c r="R86" s="149"/>
      <c r="S86" s="119"/>
      <c r="T86" s="120"/>
      <c r="U86" s="149"/>
      <c r="V86" s="119"/>
      <c r="W86" s="120"/>
      <c r="X86" s="149"/>
      <c r="Y86" s="119"/>
      <c r="Z86" s="120"/>
      <c r="AA86" s="149"/>
      <c r="AB86" s="119"/>
      <c r="AC86" s="120"/>
      <c r="AD86" s="149"/>
      <c r="AE86" s="119"/>
      <c r="AF86" s="120"/>
      <c r="AG86" s="149"/>
      <c r="AH86" s="119"/>
      <c r="AI86" s="120"/>
      <c r="AJ86" s="149"/>
      <c r="AK86" s="119"/>
      <c r="AL86" s="120"/>
      <c r="AM86" s="149"/>
      <c r="AN86" s="119"/>
      <c r="AO86" s="120"/>
      <c r="AP86" s="149"/>
      <c r="AQ86" s="119"/>
      <c r="AR86" s="120"/>
      <c r="AS86" s="149"/>
      <c r="AT86" s="119"/>
      <c r="AU86" s="120"/>
      <c r="AV86" s="149"/>
      <c r="AW86" s="119"/>
      <c r="AX86" s="120"/>
      <c r="AY86" s="149"/>
      <c r="AZ86" s="119"/>
      <c r="BA86" s="120"/>
      <c r="BB86" s="149"/>
      <c r="BC86" s="119"/>
      <c r="BD86" s="120"/>
      <c r="BE86" s="149"/>
      <c r="BF86" s="119"/>
      <c r="BG86" s="120"/>
      <c r="BH86" s="149"/>
      <c r="BI86" s="119"/>
      <c r="BJ86" s="120"/>
      <c r="BK86" s="149"/>
      <c r="BL86" s="119"/>
      <c r="BM86" s="120"/>
      <c r="BN86" s="149"/>
      <c r="BO86" s="119"/>
      <c r="BP86" s="120"/>
      <c r="BQ86" s="149"/>
      <c r="BR86" s="119"/>
      <c r="BS86" s="120"/>
      <c r="BT86" s="149"/>
      <c r="BU86" s="119"/>
      <c r="BV86" s="120"/>
      <c r="BW86" s="149"/>
      <c r="BX86" s="119"/>
      <c r="BY86" s="120"/>
      <c r="BZ86" s="149"/>
      <c r="CA86" s="119"/>
      <c r="CB86" s="120"/>
      <c r="CC86" s="149"/>
      <c r="CD86" s="119"/>
      <c r="CE86" s="120"/>
      <c r="CF86" s="149"/>
      <c r="CG86" s="119"/>
      <c r="CH86" s="120"/>
      <c r="CI86" s="149"/>
      <c r="CJ86" s="119"/>
      <c r="CK86" s="120"/>
      <c r="CL86" s="149"/>
      <c r="CM86" s="119"/>
      <c r="CN86" s="120"/>
    </row>
  </sheetData>
  <mergeCells count="1530">
    <mergeCell ref="CI81:CK81"/>
    <mergeCell ref="CI77:CK77"/>
    <mergeCell ref="CI78:CK78"/>
    <mergeCell ref="CI54:CK54"/>
    <mergeCell ref="CI55:CK55"/>
    <mergeCell ref="CI56:CK56"/>
    <mergeCell ref="CI57:CK57"/>
    <mergeCell ref="CI58:CK58"/>
    <mergeCell ref="CI49:CK49"/>
    <mergeCell ref="CI50:CK50"/>
    <mergeCell ref="CI51:CK51"/>
    <mergeCell ref="CI52:CK52"/>
    <mergeCell ref="CI53:CK53"/>
    <mergeCell ref="CL76:CN76"/>
    <mergeCell ref="CL77:CN77"/>
    <mergeCell ref="CL78:CN78"/>
    <mergeCell ref="CL81:CN81"/>
    <mergeCell ref="CL71:CN71"/>
    <mergeCell ref="CL72:CN72"/>
    <mergeCell ref="CL73:CN73"/>
    <mergeCell ref="CL74:CN74"/>
    <mergeCell ref="CL75:CN75"/>
    <mergeCell ref="CL66:CN66"/>
    <mergeCell ref="CL67:CN67"/>
    <mergeCell ref="CL68:CN68"/>
    <mergeCell ref="CL69:CN69"/>
    <mergeCell ref="CL70:CN70"/>
    <mergeCell ref="CL61:CN61"/>
    <mergeCell ref="CL62:CN62"/>
    <mergeCell ref="CL63:CN63"/>
    <mergeCell ref="CL64:CN64"/>
    <mergeCell ref="CL65:CN65"/>
    <mergeCell ref="CI75:CK75"/>
    <mergeCell ref="CI76:CK76"/>
    <mergeCell ref="CI69:CK69"/>
    <mergeCell ref="CI70:CK70"/>
    <mergeCell ref="CI71:CK71"/>
    <mergeCell ref="CI72:CK72"/>
    <mergeCell ref="CI73:CK73"/>
    <mergeCell ref="CI64:CK64"/>
    <mergeCell ref="CI65:CK65"/>
    <mergeCell ref="CI66:CK66"/>
    <mergeCell ref="CI67:CK67"/>
    <mergeCell ref="CI68:CK68"/>
    <mergeCell ref="CI59:CK59"/>
    <mergeCell ref="CI60:CK60"/>
    <mergeCell ref="CI61:CK61"/>
    <mergeCell ref="CI62:CK62"/>
    <mergeCell ref="CI63:CK63"/>
    <mergeCell ref="CF71:CH71"/>
    <mergeCell ref="CF62:CH62"/>
    <mergeCell ref="CL3:CN3"/>
    <mergeCell ref="CL10:CN10"/>
    <mergeCell ref="CL16:CN16"/>
    <mergeCell ref="CL28:CN28"/>
    <mergeCell ref="CL29:CN29"/>
    <mergeCell ref="CL32:CN32"/>
    <mergeCell ref="CL33:CN33"/>
    <mergeCell ref="CL34:CN34"/>
    <mergeCell ref="CL35:CN35"/>
    <mergeCell ref="CL36:CN36"/>
    <mergeCell ref="CL37:CN37"/>
    <mergeCell ref="CL38:CN38"/>
    <mergeCell ref="CL39:CN39"/>
    <mergeCell ref="CL40:CN40"/>
    <mergeCell ref="CI74:CK74"/>
    <mergeCell ref="CL56:CN56"/>
    <mergeCell ref="CL57:CN57"/>
    <mergeCell ref="CL58:CN58"/>
    <mergeCell ref="CL59:CN59"/>
    <mergeCell ref="CL60:CN60"/>
    <mergeCell ref="CL51:CN51"/>
    <mergeCell ref="CL52:CN52"/>
    <mergeCell ref="CL53:CN53"/>
    <mergeCell ref="CL54:CN54"/>
    <mergeCell ref="CL55:CN55"/>
    <mergeCell ref="CL42:CN42"/>
    <mergeCell ref="CL45:CN45"/>
    <mergeCell ref="CL46:CN46"/>
    <mergeCell ref="CL49:CN49"/>
    <mergeCell ref="CL50:CN50"/>
    <mergeCell ref="CF49:CH49"/>
    <mergeCell ref="CF50:CH50"/>
    <mergeCell ref="CF51:CH51"/>
    <mergeCell ref="CI39:CK39"/>
    <mergeCell ref="CI40:CK40"/>
    <mergeCell ref="CI42:CK42"/>
    <mergeCell ref="CI45:CK45"/>
    <mergeCell ref="CI46:CK46"/>
    <mergeCell ref="CF77:CH77"/>
    <mergeCell ref="CF78:CH78"/>
    <mergeCell ref="CF81:CH81"/>
    <mergeCell ref="CI3:CK3"/>
    <mergeCell ref="CI10:CK10"/>
    <mergeCell ref="CI16:CK16"/>
    <mergeCell ref="CI28:CK28"/>
    <mergeCell ref="CI29:CK29"/>
    <mergeCell ref="CI32:CK32"/>
    <mergeCell ref="CI33:CK33"/>
    <mergeCell ref="CI34:CK34"/>
    <mergeCell ref="CI35:CK35"/>
    <mergeCell ref="CI36:CK36"/>
    <mergeCell ref="CI37:CK37"/>
    <mergeCell ref="CI38:CK38"/>
    <mergeCell ref="CF72:CH72"/>
    <mergeCell ref="CF73:CH73"/>
    <mergeCell ref="CF74:CH74"/>
    <mergeCell ref="CF75:CH75"/>
    <mergeCell ref="CF76:CH76"/>
    <mergeCell ref="CF67:CH67"/>
    <mergeCell ref="CF68:CH68"/>
    <mergeCell ref="CF69:CH69"/>
    <mergeCell ref="CF70:CH70"/>
    <mergeCell ref="CF32:CH32"/>
    <mergeCell ref="CF33:CH33"/>
    <mergeCell ref="CF34:CH34"/>
    <mergeCell ref="CF35:CH35"/>
    <mergeCell ref="CF36:CH36"/>
    <mergeCell ref="CF3:CH3"/>
    <mergeCell ref="CF10:CH10"/>
    <mergeCell ref="CF16:CH16"/>
    <mergeCell ref="CF28:CH28"/>
    <mergeCell ref="CF29:CH29"/>
    <mergeCell ref="CC76:CE76"/>
    <mergeCell ref="CC77:CE77"/>
    <mergeCell ref="CC56:CE56"/>
    <mergeCell ref="CC57:CE57"/>
    <mergeCell ref="CC58:CE58"/>
    <mergeCell ref="CC59:CE59"/>
    <mergeCell ref="CC60:CE60"/>
    <mergeCell ref="CC51:CE51"/>
    <mergeCell ref="CC52:CE52"/>
    <mergeCell ref="CC53:CE53"/>
    <mergeCell ref="CC54:CE54"/>
    <mergeCell ref="CC55:CE55"/>
    <mergeCell ref="CC42:CE42"/>
    <mergeCell ref="CC45:CE45"/>
    <mergeCell ref="CC46:CE46"/>
    <mergeCell ref="CC49:CE49"/>
    <mergeCell ref="CC50:CE50"/>
    <mergeCell ref="CF63:CH63"/>
    <mergeCell ref="CF64:CH64"/>
    <mergeCell ref="CF65:CH65"/>
    <mergeCell ref="CF66:CH66"/>
    <mergeCell ref="CF57:CH57"/>
    <mergeCell ref="CC81:CE81"/>
    <mergeCell ref="CC71:CE71"/>
    <mergeCell ref="CC72:CE72"/>
    <mergeCell ref="CC73:CE73"/>
    <mergeCell ref="CC74:CE74"/>
    <mergeCell ref="CC75:CE75"/>
    <mergeCell ref="CC66:CE66"/>
    <mergeCell ref="CC67:CE67"/>
    <mergeCell ref="CC68:CE68"/>
    <mergeCell ref="CC69:CE69"/>
    <mergeCell ref="CC70:CE70"/>
    <mergeCell ref="CC61:CE61"/>
    <mergeCell ref="CC62:CE62"/>
    <mergeCell ref="CC63:CE63"/>
    <mergeCell ref="CC64:CE64"/>
    <mergeCell ref="CC65:CE65"/>
    <mergeCell ref="CF37:CH37"/>
    <mergeCell ref="CF38:CH38"/>
    <mergeCell ref="CF39:CH39"/>
    <mergeCell ref="CF40:CH40"/>
    <mergeCell ref="CF42:CH42"/>
    <mergeCell ref="CF58:CH58"/>
    <mergeCell ref="CF59:CH59"/>
    <mergeCell ref="CF60:CH60"/>
    <mergeCell ref="CF61:CH61"/>
    <mergeCell ref="CF52:CH52"/>
    <mergeCell ref="CF53:CH53"/>
    <mergeCell ref="CF54:CH54"/>
    <mergeCell ref="CF55:CH55"/>
    <mergeCell ref="CF56:CH56"/>
    <mergeCell ref="CF45:CH45"/>
    <mergeCell ref="CF46:CH46"/>
    <mergeCell ref="BZ81:CB81"/>
    <mergeCell ref="CC3:CE3"/>
    <mergeCell ref="CC10:CE10"/>
    <mergeCell ref="CC16:CE16"/>
    <mergeCell ref="CC28:CE28"/>
    <mergeCell ref="CC29:CE29"/>
    <mergeCell ref="CC32:CE32"/>
    <mergeCell ref="CC33:CE33"/>
    <mergeCell ref="CC34:CE34"/>
    <mergeCell ref="CC35:CE35"/>
    <mergeCell ref="CC36:CE36"/>
    <mergeCell ref="CC37:CE37"/>
    <mergeCell ref="CC38:CE38"/>
    <mergeCell ref="CC39:CE39"/>
    <mergeCell ref="CC40:CE40"/>
    <mergeCell ref="BZ74:CB74"/>
    <mergeCell ref="BZ75:CB75"/>
    <mergeCell ref="BZ76:CB76"/>
    <mergeCell ref="BZ77:CB77"/>
    <mergeCell ref="BZ78:CB78"/>
    <mergeCell ref="BZ69:CB69"/>
    <mergeCell ref="BZ70:CB70"/>
    <mergeCell ref="BZ71:CB71"/>
    <mergeCell ref="BZ72:CB72"/>
    <mergeCell ref="BZ73:CB73"/>
    <mergeCell ref="BZ64:CB64"/>
    <mergeCell ref="BZ65:CB65"/>
    <mergeCell ref="BZ66:CB66"/>
    <mergeCell ref="BZ67:CB67"/>
    <mergeCell ref="BZ68:CB68"/>
    <mergeCell ref="BZ59:CB59"/>
    <mergeCell ref="CC78:CE78"/>
    <mergeCell ref="BZ61:CB61"/>
    <mergeCell ref="BZ62:CB62"/>
    <mergeCell ref="BZ63:CB63"/>
    <mergeCell ref="BZ54:CB54"/>
    <mergeCell ref="BZ55:CB55"/>
    <mergeCell ref="BZ56:CB56"/>
    <mergeCell ref="BZ57:CB57"/>
    <mergeCell ref="BZ58:CB58"/>
    <mergeCell ref="BZ49:CB49"/>
    <mergeCell ref="BZ50:CB50"/>
    <mergeCell ref="BZ51:CB51"/>
    <mergeCell ref="BZ52:CB52"/>
    <mergeCell ref="BZ53:CB53"/>
    <mergeCell ref="BZ39:CB39"/>
    <mergeCell ref="BZ40:CB40"/>
    <mergeCell ref="BZ42:CB42"/>
    <mergeCell ref="BZ45:CB45"/>
    <mergeCell ref="BZ46:CB46"/>
    <mergeCell ref="BZ48:CB48"/>
    <mergeCell ref="BW77:BY77"/>
    <mergeCell ref="BW78:BY78"/>
    <mergeCell ref="BW81:BY81"/>
    <mergeCell ref="BZ3:CB3"/>
    <mergeCell ref="BZ10:CB10"/>
    <mergeCell ref="BZ16:CB16"/>
    <mergeCell ref="BZ28:CB28"/>
    <mergeCell ref="BZ29:CB29"/>
    <mergeCell ref="BZ32:CB32"/>
    <mergeCell ref="BZ33:CB33"/>
    <mergeCell ref="BZ34:CB34"/>
    <mergeCell ref="BZ35:CB35"/>
    <mergeCell ref="BZ36:CB36"/>
    <mergeCell ref="BZ37:CB37"/>
    <mergeCell ref="BZ38:CB38"/>
    <mergeCell ref="BW72:BY72"/>
    <mergeCell ref="BW73:BY73"/>
    <mergeCell ref="BW74:BY74"/>
    <mergeCell ref="BW75:BY75"/>
    <mergeCell ref="BW76:BY76"/>
    <mergeCell ref="BW67:BY67"/>
    <mergeCell ref="BW68:BY68"/>
    <mergeCell ref="BW69:BY69"/>
    <mergeCell ref="BW70:BY70"/>
    <mergeCell ref="BW71:BY71"/>
    <mergeCell ref="BW62:BY62"/>
    <mergeCell ref="BW63:BY63"/>
    <mergeCell ref="BW64:BY64"/>
    <mergeCell ref="BW65:BY65"/>
    <mergeCell ref="BW66:BY66"/>
    <mergeCell ref="BW57:BY57"/>
    <mergeCell ref="BZ60:CB60"/>
    <mergeCell ref="BW59:BY59"/>
    <mergeCell ref="BW60:BY60"/>
    <mergeCell ref="BW61:BY61"/>
    <mergeCell ref="BW52:BY52"/>
    <mergeCell ref="BW53:BY53"/>
    <mergeCell ref="BW54:BY54"/>
    <mergeCell ref="BW55:BY55"/>
    <mergeCell ref="BW56:BY56"/>
    <mergeCell ref="BW45:BY45"/>
    <mergeCell ref="BW46:BY46"/>
    <mergeCell ref="BW49:BY49"/>
    <mergeCell ref="BW50:BY50"/>
    <mergeCell ref="BW51:BY51"/>
    <mergeCell ref="BW37:BY37"/>
    <mergeCell ref="BW38:BY38"/>
    <mergeCell ref="BW39:BY39"/>
    <mergeCell ref="BW40:BY40"/>
    <mergeCell ref="BW42:BY42"/>
    <mergeCell ref="BW48:BY48"/>
    <mergeCell ref="BW32:BY32"/>
    <mergeCell ref="BW33:BY33"/>
    <mergeCell ref="BW34:BY34"/>
    <mergeCell ref="BW35:BY35"/>
    <mergeCell ref="BW36:BY36"/>
    <mergeCell ref="BW3:BY3"/>
    <mergeCell ref="BW10:BY10"/>
    <mergeCell ref="BW16:BY16"/>
    <mergeCell ref="BW28:BY28"/>
    <mergeCell ref="BW29:BY29"/>
    <mergeCell ref="BT76:BV76"/>
    <mergeCell ref="BT77:BV77"/>
    <mergeCell ref="BT78:BV78"/>
    <mergeCell ref="BT81:BV81"/>
    <mergeCell ref="BT71:BV71"/>
    <mergeCell ref="BT72:BV72"/>
    <mergeCell ref="BT73:BV73"/>
    <mergeCell ref="BT74:BV74"/>
    <mergeCell ref="BT75:BV75"/>
    <mergeCell ref="BT66:BV66"/>
    <mergeCell ref="BT67:BV67"/>
    <mergeCell ref="BT68:BV68"/>
    <mergeCell ref="BT69:BV69"/>
    <mergeCell ref="BT70:BV70"/>
    <mergeCell ref="BT61:BV61"/>
    <mergeCell ref="BT62:BV62"/>
    <mergeCell ref="BT63:BV63"/>
    <mergeCell ref="BT64:BV64"/>
    <mergeCell ref="BT65:BV65"/>
    <mergeCell ref="BT56:BV56"/>
    <mergeCell ref="BT57:BV57"/>
    <mergeCell ref="BW58:BY58"/>
    <mergeCell ref="BQ39:BS39"/>
    <mergeCell ref="BQ40:BS40"/>
    <mergeCell ref="BQ42:BS42"/>
    <mergeCell ref="BQ45:BS45"/>
    <mergeCell ref="BQ46:BS46"/>
    <mergeCell ref="BT48:BV48"/>
    <mergeCell ref="BT42:BV42"/>
    <mergeCell ref="BT45:BV45"/>
    <mergeCell ref="BT46:BV46"/>
    <mergeCell ref="BT49:BV49"/>
    <mergeCell ref="BT50:BV50"/>
    <mergeCell ref="BQ81:BS81"/>
    <mergeCell ref="BT3:BV3"/>
    <mergeCell ref="BT10:BV10"/>
    <mergeCell ref="BT16:BV16"/>
    <mergeCell ref="BT28:BV28"/>
    <mergeCell ref="BT29:BV29"/>
    <mergeCell ref="BT32:BV32"/>
    <mergeCell ref="BT33:BV33"/>
    <mergeCell ref="BT34:BV34"/>
    <mergeCell ref="BT35:BV35"/>
    <mergeCell ref="BT36:BV36"/>
    <mergeCell ref="BT37:BV37"/>
    <mergeCell ref="BT38:BV38"/>
    <mergeCell ref="BT39:BV39"/>
    <mergeCell ref="BT40:BV40"/>
    <mergeCell ref="BQ74:BS74"/>
    <mergeCell ref="BQ75:BS75"/>
    <mergeCell ref="BQ76:BS76"/>
    <mergeCell ref="BQ70:BS70"/>
    <mergeCell ref="BQ71:BS71"/>
    <mergeCell ref="BQ72:BS72"/>
    <mergeCell ref="BN51:BP51"/>
    <mergeCell ref="BQ77:BS77"/>
    <mergeCell ref="BQ78:BS78"/>
    <mergeCell ref="BQ69:BS69"/>
    <mergeCell ref="BQ73:BS73"/>
    <mergeCell ref="BQ64:BS64"/>
    <mergeCell ref="BQ65:BS65"/>
    <mergeCell ref="BQ66:BS66"/>
    <mergeCell ref="BQ67:BS67"/>
    <mergeCell ref="BQ68:BS68"/>
    <mergeCell ref="BQ59:BS59"/>
    <mergeCell ref="BQ48:BS48"/>
    <mergeCell ref="BT60:BV60"/>
    <mergeCell ref="BQ54:BS54"/>
    <mergeCell ref="BQ55:BS55"/>
    <mergeCell ref="BQ56:BS56"/>
    <mergeCell ref="BQ57:BS57"/>
    <mergeCell ref="BQ58:BS58"/>
    <mergeCell ref="BT51:BV51"/>
    <mergeCell ref="BT52:BV52"/>
    <mergeCell ref="BT53:BV53"/>
    <mergeCell ref="BT54:BV54"/>
    <mergeCell ref="BT55:BV55"/>
    <mergeCell ref="BQ51:BS51"/>
    <mergeCell ref="BQ52:BS52"/>
    <mergeCell ref="BQ53:BS53"/>
    <mergeCell ref="BQ60:BS60"/>
    <mergeCell ref="BQ61:BS61"/>
    <mergeCell ref="BQ62:BS62"/>
    <mergeCell ref="BQ63:BS63"/>
    <mergeCell ref="BT58:BV58"/>
    <mergeCell ref="BT59:BV59"/>
    <mergeCell ref="BQ3:BS3"/>
    <mergeCell ref="BQ10:BS10"/>
    <mergeCell ref="BQ16:BS16"/>
    <mergeCell ref="BQ28:BS28"/>
    <mergeCell ref="BQ29:BS29"/>
    <mergeCell ref="BQ32:BS32"/>
    <mergeCell ref="BQ33:BS33"/>
    <mergeCell ref="BQ34:BS34"/>
    <mergeCell ref="BQ35:BS35"/>
    <mergeCell ref="BQ36:BS36"/>
    <mergeCell ref="BQ37:BS37"/>
    <mergeCell ref="BQ38:BS38"/>
    <mergeCell ref="BN72:BP72"/>
    <mergeCell ref="BN73:BP73"/>
    <mergeCell ref="BN74:BP74"/>
    <mergeCell ref="BN75:BP75"/>
    <mergeCell ref="BN76:BP76"/>
    <mergeCell ref="BN67:BP67"/>
    <mergeCell ref="BN68:BP68"/>
    <mergeCell ref="BN69:BP69"/>
    <mergeCell ref="BN70:BP70"/>
    <mergeCell ref="BN71:BP71"/>
    <mergeCell ref="BN62:BP62"/>
    <mergeCell ref="BN63:BP63"/>
    <mergeCell ref="BN64:BP64"/>
    <mergeCell ref="BN65:BP65"/>
    <mergeCell ref="BN66:BP66"/>
    <mergeCell ref="BN57:BP57"/>
    <mergeCell ref="BN58:BP58"/>
    <mergeCell ref="BN59:BP59"/>
    <mergeCell ref="BQ49:BS49"/>
    <mergeCell ref="BQ50:BS50"/>
    <mergeCell ref="BN32:BP32"/>
    <mergeCell ref="BN33:BP33"/>
    <mergeCell ref="BN34:BP34"/>
    <mergeCell ref="BN35:BP35"/>
    <mergeCell ref="BN36:BP36"/>
    <mergeCell ref="BN3:BP3"/>
    <mergeCell ref="BN10:BP10"/>
    <mergeCell ref="BN16:BP16"/>
    <mergeCell ref="BN28:BP28"/>
    <mergeCell ref="BN29:BP29"/>
    <mergeCell ref="BK76:BM76"/>
    <mergeCell ref="BK77:BM77"/>
    <mergeCell ref="BK56:BM56"/>
    <mergeCell ref="BK57:BM57"/>
    <mergeCell ref="BK58:BM58"/>
    <mergeCell ref="BK59:BM59"/>
    <mergeCell ref="BK60:BM60"/>
    <mergeCell ref="BK51:BM51"/>
    <mergeCell ref="BK52:BM52"/>
    <mergeCell ref="BK53:BM53"/>
    <mergeCell ref="BK54:BM54"/>
    <mergeCell ref="BK55:BM55"/>
    <mergeCell ref="BK42:BM42"/>
    <mergeCell ref="BK45:BM45"/>
    <mergeCell ref="BK46:BM46"/>
    <mergeCell ref="BK49:BM49"/>
    <mergeCell ref="BK50:BM50"/>
    <mergeCell ref="BN77:BP77"/>
    <mergeCell ref="BN60:BP60"/>
    <mergeCell ref="BN61:BP61"/>
    <mergeCell ref="BN52:BP52"/>
    <mergeCell ref="BN53:BP53"/>
    <mergeCell ref="BK81:BM81"/>
    <mergeCell ref="BK71:BM71"/>
    <mergeCell ref="BK72:BM72"/>
    <mergeCell ref="BK73:BM73"/>
    <mergeCell ref="BK74:BM74"/>
    <mergeCell ref="BK75:BM75"/>
    <mergeCell ref="BK66:BM66"/>
    <mergeCell ref="BK67:BM67"/>
    <mergeCell ref="BK68:BM68"/>
    <mergeCell ref="BK69:BM69"/>
    <mergeCell ref="BK70:BM70"/>
    <mergeCell ref="BK61:BM61"/>
    <mergeCell ref="BK62:BM62"/>
    <mergeCell ref="BK63:BM63"/>
    <mergeCell ref="BK64:BM64"/>
    <mergeCell ref="BK65:BM65"/>
    <mergeCell ref="BN37:BP37"/>
    <mergeCell ref="BN38:BP38"/>
    <mergeCell ref="BN39:BP39"/>
    <mergeCell ref="BN40:BP40"/>
    <mergeCell ref="BN42:BP42"/>
    <mergeCell ref="BN81:BP81"/>
    <mergeCell ref="BK48:BM48"/>
    <mergeCell ref="BN48:BP48"/>
    <mergeCell ref="BN78:BP78"/>
    <mergeCell ref="BN54:BP54"/>
    <mergeCell ref="BN55:BP55"/>
    <mergeCell ref="BN56:BP56"/>
    <mergeCell ref="BN45:BP45"/>
    <mergeCell ref="BN46:BP46"/>
    <mergeCell ref="BN49:BP49"/>
    <mergeCell ref="BN50:BP50"/>
    <mergeCell ref="BH81:BJ81"/>
    <mergeCell ref="BK3:BM3"/>
    <mergeCell ref="BK10:BM10"/>
    <mergeCell ref="BK16:BM16"/>
    <mergeCell ref="BK28:BM28"/>
    <mergeCell ref="BK29:BM29"/>
    <mergeCell ref="BK32:BM32"/>
    <mergeCell ref="BK33:BM33"/>
    <mergeCell ref="BK34:BM34"/>
    <mergeCell ref="BK35:BM35"/>
    <mergeCell ref="BK36:BM36"/>
    <mergeCell ref="BK37:BM37"/>
    <mergeCell ref="BK38:BM38"/>
    <mergeCell ref="BK39:BM39"/>
    <mergeCell ref="BK40:BM40"/>
    <mergeCell ref="BH74:BJ74"/>
    <mergeCell ref="BH75:BJ75"/>
    <mergeCell ref="BH76:BJ76"/>
    <mergeCell ref="BH77:BJ77"/>
    <mergeCell ref="BH78:BJ78"/>
    <mergeCell ref="BH69:BJ69"/>
    <mergeCell ref="BH70:BJ70"/>
    <mergeCell ref="BH71:BJ71"/>
    <mergeCell ref="BH72:BJ72"/>
    <mergeCell ref="BH73:BJ73"/>
    <mergeCell ref="BH64:BJ64"/>
    <mergeCell ref="BH65:BJ65"/>
    <mergeCell ref="BH66:BJ66"/>
    <mergeCell ref="BH67:BJ67"/>
    <mergeCell ref="BH68:BJ68"/>
    <mergeCell ref="BH59:BJ59"/>
    <mergeCell ref="BK78:BM78"/>
    <mergeCell ref="BH61:BJ61"/>
    <mergeCell ref="BH62:BJ62"/>
    <mergeCell ref="BH63:BJ63"/>
    <mergeCell ref="BH54:BJ54"/>
    <mergeCell ref="BH55:BJ55"/>
    <mergeCell ref="BH56:BJ56"/>
    <mergeCell ref="BH57:BJ57"/>
    <mergeCell ref="BH58:BJ58"/>
    <mergeCell ref="BH49:BJ49"/>
    <mergeCell ref="BH50:BJ50"/>
    <mergeCell ref="BH51:BJ51"/>
    <mergeCell ref="BH52:BJ52"/>
    <mergeCell ref="BH53:BJ53"/>
    <mergeCell ref="BH39:BJ39"/>
    <mergeCell ref="BH40:BJ40"/>
    <mergeCell ref="BH42:BJ42"/>
    <mergeCell ref="BH45:BJ45"/>
    <mergeCell ref="BH46:BJ46"/>
    <mergeCell ref="BH48:BJ48"/>
    <mergeCell ref="BE77:BG77"/>
    <mergeCell ref="BE78:BG78"/>
    <mergeCell ref="BE81:BG81"/>
    <mergeCell ref="BH3:BJ3"/>
    <mergeCell ref="BH10:BJ10"/>
    <mergeCell ref="BH16:BJ16"/>
    <mergeCell ref="BH28:BJ28"/>
    <mergeCell ref="BH29:BJ29"/>
    <mergeCell ref="BH32:BJ32"/>
    <mergeCell ref="BH33:BJ33"/>
    <mergeCell ref="BH34:BJ34"/>
    <mergeCell ref="BH35:BJ35"/>
    <mergeCell ref="BH36:BJ36"/>
    <mergeCell ref="BH37:BJ37"/>
    <mergeCell ref="BH38:BJ38"/>
    <mergeCell ref="BE72:BG72"/>
    <mergeCell ref="BE73:BG73"/>
    <mergeCell ref="BE74:BG74"/>
    <mergeCell ref="BE75:BG75"/>
    <mergeCell ref="BE76:BG76"/>
    <mergeCell ref="BE67:BG67"/>
    <mergeCell ref="BE68:BG68"/>
    <mergeCell ref="BE69:BG69"/>
    <mergeCell ref="BE70:BG70"/>
    <mergeCell ref="BE71:BG71"/>
    <mergeCell ref="BE62:BG62"/>
    <mergeCell ref="BE63:BG63"/>
    <mergeCell ref="BE64:BG64"/>
    <mergeCell ref="BE65:BG65"/>
    <mergeCell ref="BE66:BG66"/>
    <mergeCell ref="BE57:BG57"/>
    <mergeCell ref="BH60:BJ60"/>
    <mergeCell ref="BE59:BG59"/>
    <mergeCell ref="BE60:BG60"/>
    <mergeCell ref="BE61:BG61"/>
    <mergeCell ref="BE52:BG52"/>
    <mergeCell ref="BE53:BG53"/>
    <mergeCell ref="BE54:BG54"/>
    <mergeCell ref="BE55:BG55"/>
    <mergeCell ref="BE56:BG56"/>
    <mergeCell ref="BE45:BG45"/>
    <mergeCell ref="BE46:BG46"/>
    <mergeCell ref="BE49:BG49"/>
    <mergeCell ref="BE50:BG50"/>
    <mergeCell ref="BE51:BG51"/>
    <mergeCell ref="BE37:BG37"/>
    <mergeCell ref="BE38:BG38"/>
    <mergeCell ref="BE39:BG39"/>
    <mergeCell ref="BE40:BG40"/>
    <mergeCell ref="BE42:BG42"/>
    <mergeCell ref="BE48:BG48"/>
    <mergeCell ref="BE32:BG32"/>
    <mergeCell ref="BE33:BG33"/>
    <mergeCell ref="BE34:BG34"/>
    <mergeCell ref="BE35:BG35"/>
    <mergeCell ref="BE36:BG36"/>
    <mergeCell ref="BE3:BG3"/>
    <mergeCell ref="BE10:BG10"/>
    <mergeCell ref="BE16:BG16"/>
    <mergeCell ref="BE28:BG28"/>
    <mergeCell ref="BE29:BG29"/>
    <mergeCell ref="BB76:BD76"/>
    <mergeCell ref="BB77:BD77"/>
    <mergeCell ref="BB78:BD78"/>
    <mergeCell ref="BB81:BD81"/>
    <mergeCell ref="BB71:BD71"/>
    <mergeCell ref="BB72:BD72"/>
    <mergeCell ref="BB73:BD73"/>
    <mergeCell ref="BB74:BD74"/>
    <mergeCell ref="BB75:BD75"/>
    <mergeCell ref="BB66:BD66"/>
    <mergeCell ref="BB67:BD67"/>
    <mergeCell ref="BB68:BD68"/>
    <mergeCell ref="BB69:BD69"/>
    <mergeCell ref="BB70:BD70"/>
    <mergeCell ref="BB61:BD61"/>
    <mergeCell ref="BB62:BD62"/>
    <mergeCell ref="BB63:BD63"/>
    <mergeCell ref="BB64:BD64"/>
    <mergeCell ref="BB65:BD65"/>
    <mergeCell ref="BB56:BD56"/>
    <mergeCell ref="BB57:BD57"/>
    <mergeCell ref="BE58:BG58"/>
    <mergeCell ref="AY39:BA39"/>
    <mergeCell ref="AY40:BA40"/>
    <mergeCell ref="AY42:BA42"/>
    <mergeCell ref="AY45:BA45"/>
    <mergeCell ref="AY46:BA46"/>
    <mergeCell ref="BB48:BD48"/>
    <mergeCell ref="BB42:BD42"/>
    <mergeCell ref="BB45:BD45"/>
    <mergeCell ref="BB46:BD46"/>
    <mergeCell ref="BB49:BD49"/>
    <mergeCell ref="BB50:BD50"/>
    <mergeCell ref="AY81:BA81"/>
    <mergeCell ref="BB3:BD3"/>
    <mergeCell ref="BB10:BD10"/>
    <mergeCell ref="BB16:BD16"/>
    <mergeCell ref="BB28:BD28"/>
    <mergeCell ref="BB29:BD29"/>
    <mergeCell ref="BB32:BD32"/>
    <mergeCell ref="BB33:BD33"/>
    <mergeCell ref="BB34:BD34"/>
    <mergeCell ref="BB35:BD35"/>
    <mergeCell ref="BB36:BD36"/>
    <mergeCell ref="BB37:BD37"/>
    <mergeCell ref="BB38:BD38"/>
    <mergeCell ref="BB39:BD39"/>
    <mergeCell ref="BB40:BD40"/>
    <mergeCell ref="AY74:BA74"/>
    <mergeCell ref="AY75:BA75"/>
    <mergeCell ref="AY76:BA76"/>
    <mergeCell ref="AY69:BA69"/>
    <mergeCell ref="AY70:BA70"/>
    <mergeCell ref="AY71:BA71"/>
    <mergeCell ref="AY48:BA48"/>
    <mergeCell ref="AY77:BA77"/>
    <mergeCell ref="AY78:BA78"/>
    <mergeCell ref="AY72:BA72"/>
    <mergeCell ref="AY73:BA73"/>
    <mergeCell ref="AY64:BA64"/>
    <mergeCell ref="AY65:BA65"/>
    <mergeCell ref="AY66:BA66"/>
    <mergeCell ref="AY67:BA67"/>
    <mergeCell ref="AY68:BA68"/>
    <mergeCell ref="BB59:BD59"/>
    <mergeCell ref="BB60:BD60"/>
    <mergeCell ref="AY54:BA54"/>
    <mergeCell ref="AY55:BA55"/>
    <mergeCell ref="AY56:BA56"/>
    <mergeCell ref="AY57:BA57"/>
    <mergeCell ref="AY58:BA58"/>
    <mergeCell ref="BB51:BD51"/>
    <mergeCell ref="BB52:BD52"/>
    <mergeCell ref="BB53:BD53"/>
    <mergeCell ref="BB54:BD54"/>
    <mergeCell ref="BB55:BD55"/>
    <mergeCell ref="AY51:BA51"/>
    <mergeCell ref="AY52:BA52"/>
    <mergeCell ref="AY53:BA53"/>
    <mergeCell ref="AY59:BA59"/>
    <mergeCell ref="AY60:BA60"/>
    <mergeCell ref="AY61:BA61"/>
    <mergeCell ref="AY62:BA62"/>
    <mergeCell ref="AY63:BA63"/>
    <mergeCell ref="BB58:BD58"/>
    <mergeCell ref="AY3:BA3"/>
    <mergeCell ref="AY10:BA10"/>
    <mergeCell ref="AY16:BA16"/>
    <mergeCell ref="AY28:BA28"/>
    <mergeCell ref="AY29:BA29"/>
    <mergeCell ref="AY32:BA32"/>
    <mergeCell ref="AY33:BA33"/>
    <mergeCell ref="AY34:BA34"/>
    <mergeCell ref="AY35:BA35"/>
    <mergeCell ref="AY36:BA36"/>
    <mergeCell ref="AY37:BA37"/>
    <mergeCell ref="AY38:BA38"/>
    <mergeCell ref="AV72:AX72"/>
    <mergeCell ref="AV73:AX73"/>
    <mergeCell ref="AV74:AX74"/>
    <mergeCell ref="AV75:AX75"/>
    <mergeCell ref="AV76:AX76"/>
    <mergeCell ref="AV67:AX67"/>
    <mergeCell ref="AV68:AX68"/>
    <mergeCell ref="AV69:AX69"/>
    <mergeCell ref="AV70:AX70"/>
    <mergeCell ref="AV71:AX71"/>
    <mergeCell ref="AV62:AX62"/>
    <mergeCell ref="AV63:AX63"/>
    <mergeCell ref="AV64:AX64"/>
    <mergeCell ref="AV65:AX65"/>
    <mergeCell ref="AV66:AX66"/>
    <mergeCell ref="AV57:AX57"/>
    <mergeCell ref="AV58:AX58"/>
    <mergeCell ref="AV59:AX59"/>
    <mergeCell ref="AY49:BA49"/>
    <mergeCell ref="AY50:BA50"/>
    <mergeCell ref="AV32:AX32"/>
    <mergeCell ref="AV33:AX33"/>
    <mergeCell ref="AV34:AX34"/>
    <mergeCell ref="AV35:AX35"/>
    <mergeCell ref="AV36:AX36"/>
    <mergeCell ref="AV3:AX3"/>
    <mergeCell ref="AV10:AX10"/>
    <mergeCell ref="AV16:AX16"/>
    <mergeCell ref="AV28:AX28"/>
    <mergeCell ref="AV29:AX29"/>
    <mergeCell ref="AS76:AU76"/>
    <mergeCell ref="AS77:AU77"/>
    <mergeCell ref="AS56:AU56"/>
    <mergeCell ref="AS57:AU57"/>
    <mergeCell ref="AS58:AU58"/>
    <mergeCell ref="AS59:AU59"/>
    <mergeCell ref="AS60:AU60"/>
    <mergeCell ref="AS51:AU51"/>
    <mergeCell ref="AS52:AU52"/>
    <mergeCell ref="AS53:AU53"/>
    <mergeCell ref="AS54:AU54"/>
    <mergeCell ref="AS55:AU55"/>
    <mergeCell ref="AS42:AU42"/>
    <mergeCell ref="AS45:AU45"/>
    <mergeCell ref="AS46:AU46"/>
    <mergeCell ref="AS49:AU49"/>
    <mergeCell ref="AS50:AU50"/>
    <mergeCell ref="AV77:AX77"/>
    <mergeCell ref="AV60:AX60"/>
    <mergeCell ref="AV61:AX61"/>
    <mergeCell ref="AV52:AX52"/>
    <mergeCell ref="AV53:AX53"/>
    <mergeCell ref="AS81:AU81"/>
    <mergeCell ref="AS71:AU71"/>
    <mergeCell ref="AS72:AU72"/>
    <mergeCell ref="AS73:AU73"/>
    <mergeCell ref="AS74:AU74"/>
    <mergeCell ref="AS75:AU75"/>
    <mergeCell ref="AS66:AU66"/>
    <mergeCell ref="AS67:AU67"/>
    <mergeCell ref="AS68:AU68"/>
    <mergeCell ref="AS69:AU69"/>
    <mergeCell ref="AS70:AU70"/>
    <mergeCell ref="AS61:AU61"/>
    <mergeCell ref="AS62:AU62"/>
    <mergeCell ref="AS63:AU63"/>
    <mergeCell ref="AS64:AU64"/>
    <mergeCell ref="AS65:AU65"/>
    <mergeCell ref="AV37:AX37"/>
    <mergeCell ref="AV38:AX38"/>
    <mergeCell ref="AV39:AX39"/>
    <mergeCell ref="AV40:AX40"/>
    <mergeCell ref="AV42:AX42"/>
    <mergeCell ref="AV81:AX81"/>
    <mergeCell ref="AV78:AX78"/>
    <mergeCell ref="AV54:AX54"/>
    <mergeCell ref="AV55:AX55"/>
    <mergeCell ref="AV56:AX56"/>
    <mergeCell ref="AV45:AX45"/>
    <mergeCell ref="AV46:AX46"/>
    <mergeCell ref="AV49:AX49"/>
    <mergeCell ref="AV50:AX50"/>
    <mergeCell ref="AV51:AX51"/>
    <mergeCell ref="AP81:AR81"/>
    <mergeCell ref="AS3:AU3"/>
    <mergeCell ref="AS10:AU10"/>
    <mergeCell ref="AS16:AU16"/>
    <mergeCell ref="AS28:AU28"/>
    <mergeCell ref="AS29:AU29"/>
    <mergeCell ref="AS32:AU32"/>
    <mergeCell ref="AS33:AU33"/>
    <mergeCell ref="AS34:AU34"/>
    <mergeCell ref="AS35:AU35"/>
    <mergeCell ref="AS36:AU36"/>
    <mergeCell ref="AS37:AU37"/>
    <mergeCell ref="AS38:AU38"/>
    <mergeCell ref="AS39:AU39"/>
    <mergeCell ref="AS40:AU40"/>
    <mergeCell ref="AP74:AR74"/>
    <mergeCell ref="AP75:AR75"/>
    <mergeCell ref="AP76:AR76"/>
    <mergeCell ref="AP77:AR77"/>
    <mergeCell ref="AP78:AR78"/>
    <mergeCell ref="AP69:AR69"/>
    <mergeCell ref="AP70:AR70"/>
    <mergeCell ref="AP71:AR71"/>
    <mergeCell ref="AP72:AR72"/>
    <mergeCell ref="AP73:AR73"/>
    <mergeCell ref="AP64:AR64"/>
    <mergeCell ref="AP65:AR65"/>
    <mergeCell ref="AP66:AR66"/>
    <mergeCell ref="AP67:AR67"/>
    <mergeCell ref="AP68:AR68"/>
    <mergeCell ref="AP59:AR59"/>
    <mergeCell ref="AS78:AU78"/>
    <mergeCell ref="AP61:AR61"/>
    <mergeCell ref="AP62:AR62"/>
    <mergeCell ref="AP63:AR63"/>
    <mergeCell ref="AP54:AR54"/>
    <mergeCell ref="AP55:AR55"/>
    <mergeCell ref="AP56:AR56"/>
    <mergeCell ref="AP57:AR57"/>
    <mergeCell ref="AP58:AR58"/>
    <mergeCell ref="AP49:AR49"/>
    <mergeCell ref="AP50:AR50"/>
    <mergeCell ref="AP51:AR51"/>
    <mergeCell ref="AP52:AR52"/>
    <mergeCell ref="AP53:AR53"/>
    <mergeCell ref="AP39:AR39"/>
    <mergeCell ref="AP40:AR40"/>
    <mergeCell ref="AP42:AR42"/>
    <mergeCell ref="AP45:AR45"/>
    <mergeCell ref="AP46:AR46"/>
    <mergeCell ref="AM77:AO77"/>
    <mergeCell ref="AM78:AO78"/>
    <mergeCell ref="AM81:AO81"/>
    <mergeCell ref="AP3:AR3"/>
    <mergeCell ref="AP10:AR10"/>
    <mergeCell ref="AP16:AR16"/>
    <mergeCell ref="AP28:AR28"/>
    <mergeCell ref="AP29:AR29"/>
    <mergeCell ref="AP32:AR32"/>
    <mergeCell ref="AP33:AR33"/>
    <mergeCell ref="AP34:AR34"/>
    <mergeCell ref="AP35:AR35"/>
    <mergeCell ref="AP36:AR36"/>
    <mergeCell ref="AP37:AR37"/>
    <mergeCell ref="AP38:AR38"/>
    <mergeCell ref="AM72:AO72"/>
    <mergeCell ref="AM73:AO73"/>
    <mergeCell ref="AM74:AO74"/>
    <mergeCell ref="AM75:AO75"/>
    <mergeCell ref="AM76:AO76"/>
    <mergeCell ref="AM67:AO67"/>
    <mergeCell ref="AM68:AO68"/>
    <mergeCell ref="AM69:AO69"/>
    <mergeCell ref="AM70:AO70"/>
    <mergeCell ref="AM71:AO71"/>
    <mergeCell ref="AM62:AO62"/>
    <mergeCell ref="AM63:AO63"/>
    <mergeCell ref="AM64:AO64"/>
    <mergeCell ref="AM65:AO65"/>
    <mergeCell ref="AM66:AO66"/>
    <mergeCell ref="AM57:AO57"/>
    <mergeCell ref="AP60:AR60"/>
    <mergeCell ref="AM59:AO59"/>
    <mergeCell ref="AM60:AO60"/>
    <mergeCell ref="AM61:AO61"/>
    <mergeCell ref="AM52:AO52"/>
    <mergeCell ref="AM53:AO53"/>
    <mergeCell ref="AM54:AO54"/>
    <mergeCell ref="AM55:AO55"/>
    <mergeCell ref="AM56:AO56"/>
    <mergeCell ref="AM45:AO45"/>
    <mergeCell ref="AM46:AO46"/>
    <mergeCell ref="AM49:AO49"/>
    <mergeCell ref="AM50:AO50"/>
    <mergeCell ref="AM51:AO51"/>
    <mergeCell ref="AM37:AO37"/>
    <mergeCell ref="AM38:AO38"/>
    <mergeCell ref="AM39:AO39"/>
    <mergeCell ref="AM40:AO40"/>
    <mergeCell ref="AM42:AO42"/>
    <mergeCell ref="AM32:AO32"/>
    <mergeCell ref="AM33:AO33"/>
    <mergeCell ref="AM34:AO34"/>
    <mergeCell ref="AM35:AO35"/>
    <mergeCell ref="AM36:AO36"/>
    <mergeCell ref="AM3:AO3"/>
    <mergeCell ref="AM10:AO10"/>
    <mergeCell ref="AM16:AO16"/>
    <mergeCell ref="AM28:AO28"/>
    <mergeCell ref="AM29:AO29"/>
    <mergeCell ref="AJ76:AL76"/>
    <mergeCell ref="AJ77:AL77"/>
    <mergeCell ref="AJ78:AL78"/>
    <mergeCell ref="AJ81:AL81"/>
    <mergeCell ref="AJ71:AL71"/>
    <mergeCell ref="AJ72:AL72"/>
    <mergeCell ref="AJ73:AL73"/>
    <mergeCell ref="AJ74:AL74"/>
    <mergeCell ref="AJ75:AL75"/>
    <mergeCell ref="AJ66:AL66"/>
    <mergeCell ref="AJ67:AL67"/>
    <mergeCell ref="AJ68:AL68"/>
    <mergeCell ref="AJ69:AL69"/>
    <mergeCell ref="AJ70:AL70"/>
    <mergeCell ref="AJ61:AL61"/>
    <mergeCell ref="AJ62:AL62"/>
    <mergeCell ref="AJ63:AL63"/>
    <mergeCell ref="AJ64:AL64"/>
    <mergeCell ref="AJ65:AL65"/>
    <mergeCell ref="AJ56:AL56"/>
    <mergeCell ref="AJ57:AL57"/>
    <mergeCell ref="AM58:AO58"/>
    <mergeCell ref="AG39:AI39"/>
    <mergeCell ref="AG40:AI40"/>
    <mergeCell ref="AG42:AI42"/>
    <mergeCell ref="AG45:AI45"/>
    <mergeCell ref="AG46:AI46"/>
    <mergeCell ref="AJ42:AL42"/>
    <mergeCell ref="AJ45:AL45"/>
    <mergeCell ref="AJ46:AL46"/>
    <mergeCell ref="AJ49:AL49"/>
    <mergeCell ref="AJ50:AL50"/>
    <mergeCell ref="AG81:AI81"/>
    <mergeCell ref="AJ3:AL3"/>
    <mergeCell ref="AJ10:AL10"/>
    <mergeCell ref="AJ16:AL16"/>
    <mergeCell ref="AJ28:AL28"/>
    <mergeCell ref="AJ29:AL29"/>
    <mergeCell ref="AJ32:AL32"/>
    <mergeCell ref="AJ33:AL33"/>
    <mergeCell ref="AJ34:AL34"/>
    <mergeCell ref="AJ35:AL35"/>
    <mergeCell ref="AJ36:AL36"/>
    <mergeCell ref="AJ37:AL37"/>
    <mergeCell ref="AJ38:AL38"/>
    <mergeCell ref="AJ39:AL39"/>
    <mergeCell ref="AJ40:AL40"/>
    <mergeCell ref="AG74:AI74"/>
    <mergeCell ref="AG75:AI75"/>
    <mergeCell ref="AG76:AI76"/>
    <mergeCell ref="AG70:AI70"/>
    <mergeCell ref="AG71:AI71"/>
    <mergeCell ref="AG72:AI72"/>
    <mergeCell ref="AG60:AI60"/>
    <mergeCell ref="AG77:AI77"/>
    <mergeCell ref="AG78:AI78"/>
    <mergeCell ref="AG69:AI69"/>
    <mergeCell ref="AG73:AI73"/>
    <mergeCell ref="AG64:AI64"/>
    <mergeCell ref="AG65:AI65"/>
    <mergeCell ref="AG66:AI66"/>
    <mergeCell ref="AG67:AI67"/>
    <mergeCell ref="AG68:AI68"/>
    <mergeCell ref="AG59:AI59"/>
    <mergeCell ref="AJ60:AL60"/>
    <mergeCell ref="AG54:AI54"/>
    <mergeCell ref="AG55:AI55"/>
    <mergeCell ref="AG56:AI56"/>
    <mergeCell ref="AG57:AI57"/>
    <mergeCell ref="AG58:AI58"/>
    <mergeCell ref="AJ51:AL51"/>
    <mergeCell ref="AJ52:AL52"/>
    <mergeCell ref="AJ53:AL53"/>
    <mergeCell ref="AJ54:AL54"/>
    <mergeCell ref="AJ55:AL55"/>
    <mergeCell ref="AG51:AI51"/>
    <mergeCell ref="AG52:AI52"/>
    <mergeCell ref="AG53:AI53"/>
    <mergeCell ref="AG61:AI61"/>
    <mergeCell ref="AG62:AI62"/>
    <mergeCell ref="AG63:AI63"/>
    <mergeCell ref="AJ58:AL58"/>
    <mergeCell ref="AJ59:AL59"/>
    <mergeCell ref="AG3:AI3"/>
    <mergeCell ref="AG10:AI10"/>
    <mergeCell ref="AG16:AI16"/>
    <mergeCell ref="AG28:AI28"/>
    <mergeCell ref="AG29:AI29"/>
    <mergeCell ref="AG32:AI32"/>
    <mergeCell ref="AG33:AI33"/>
    <mergeCell ref="AG34:AI34"/>
    <mergeCell ref="AG35:AI35"/>
    <mergeCell ref="AG36:AI36"/>
    <mergeCell ref="AG37:AI37"/>
    <mergeCell ref="AG38:AI38"/>
    <mergeCell ref="AD72:AF72"/>
    <mergeCell ref="AD73:AF73"/>
    <mergeCell ref="AD74:AF74"/>
    <mergeCell ref="AD75:AF75"/>
    <mergeCell ref="AD76:AF76"/>
    <mergeCell ref="AD67:AF67"/>
    <mergeCell ref="AD68:AF68"/>
    <mergeCell ref="AD69:AF69"/>
    <mergeCell ref="AD70:AF70"/>
    <mergeCell ref="AD71:AF71"/>
    <mergeCell ref="AD62:AF62"/>
    <mergeCell ref="AD63:AF63"/>
    <mergeCell ref="AD64:AF64"/>
    <mergeCell ref="AD65:AF65"/>
    <mergeCell ref="AD66:AF66"/>
    <mergeCell ref="AD57:AF57"/>
    <mergeCell ref="AD58:AF58"/>
    <mergeCell ref="AD59:AF59"/>
    <mergeCell ref="AG49:AI49"/>
    <mergeCell ref="AG50:AI50"/>
    <mergeCell ref="AD32:AF32"/>
    <mergeCell ref="AD33:AF33"/>
    <mergeCell ref="AD34:AF34"/>
    <mergeCell ref="AD35:AF35"/>
    <mergeCell ref="AD36:AF36"/>
    <mergeCell ref="AD3:AF3"/>
    <mergeCell ref="AD10:AF10"/>
    <mergeCell ref="AD16:AF16"/>
    <mergeCell ref="AD28:AF28"/>
    <mergeCell ref="AD29:AF29"/>
    <mergeCell ref="AA76:AC76"/>
    <mergeCell ref="AA77:AC77"/>
    <mergeCell ref="AA56:AC56"/>
    <mergeCell ref="AA57:AC57"/>
    <mergeCell ref="AA58:AC58"/>
    <mergeCell ref="AA59:AC59"/>
    <mergeCell ref="AA60:AC60"/>
    <mergeCell ref="AA51:AC51"/>
    <mergeCell ref="AA52:AC52"/>
    <mergeCell ref="AA53:AC53"/>
    <mergeCell ref="AA54:AC54"/>
    <mergeCell ref="AA55:AC55"/>
    <mergeCell ref="AA42:AC42"/>
    <mergeCell ref="AA45:AC45"/>
    <mergeCell ref="AA46:AC46"/>
    <mergeCell ref="AA49:AC49"/>
    <mergeCell ref="AA50:AC50"/>
    <mergeCell ref="AD77:AF77"/>
    <mergeCell ref="AD60:AF60"/>
    <mergeCell ref="AD61:AF61"/>
    <mergeCell ref="AD52:AF52"/>
    <mergeCell ref="AD53:AF53"/>
    <mergeCell ref="AA81:AC81"/>
    <mergeCell ref="AA71:AC71"/>
    <mergeCell ref="AA72:AC72"/>
    <mergeCell ref="AA73:AC73"/>
    <mergeCell ref="AA74:AC74"/>
    <mergeCell ref="AA75:AC75"/>
    <mergeCell ref="AA66:AC66"/>
    <mergeCell ref="AA67:AC67"/>
    <mergeCell ref="AA68:AC68"/>
    <mergeCell ref="AA69:AC69"/>
    <mergeCell ref="AA70:AC70"/>
    <mergeCell ref="AA61:AC61"/>
    <mergeCell ref="AA62:AC62"/>
    <mergeCell ref="AA63:AC63"/>
    <mergeCell ref="AA64:AC64"/>
    <mergeCell ref="AA65:AC65"/>
    <mergeCell ref="AD37:AF37"/>
    <mergeCell ref="AD38:AF38"/>
    <mergeCell ref="AD39:AF39"/>
    <mergeCell ref="AD40:AF40"/>
    <mergeCell ref="AD42:AF42"/>
    <mergeCell ref="AD81:AF81"/>
    <mergeCell ref="AD78:AF78"/>
    <mergeCell ref="AD54:AF54"/>
    <mergeCell ref="AD55:AF55"/>
    <mergeCell ref="AD56:AF56"/>
    <mergeCell ref="AD45:AF45"/>
    <mergeCell ref="AD46:AF46"/>
    <mergeCell ref="AD49:AF49"/>
    <mergeCell ref="AD50:AF50"/>
    <mergeCell ref="AD51:AF51"/>
    <mergeCell ref="X81:Z81"/>
    <mergeCell ref="AA3:AC3"/>
    <mergeCell ref="AA10:AC10"/>
    <mergeCell ref="AA16:AC16"/>
    <mergeCell ref="AA28:AC28"/>
    <mergeCell ref="AA29:AC29"/>
    <mergeCell ref="AA32:AC32"/>
    <mergeCell ref="AA33:AC33"/>
    <mergeCell ref="AA34:AC34"/>
    <mergeCell ref="AA35:AC35"/>
    <mergeCell ref="AA36:AC36"/>
    <mergeCell ref="AA37:AC37"/>
    <mergeCell ref="AA38:AC38"/>
    <mergeCell ref="AA39:AC39"/>
    <mergeCell ref="AA40:AC40"/>
    <mergeCell ref="X74:Z74"/>
    <mergeCell ref="X75:Z75"/>
    <mergeCell ref="X76:Z76"/>
    <mergeCell ref="X77:Z77"/>
    <mergeCell ref="X78:Z78"/>
    <mergeCell ref="X69:Z69"/>
    <mergeCell ref="X70:Z70"/>
    <mergeCell ref="X71:Z71"/>
    <mergeCell ref="X72:Z72"/>
    <mergeCell ref="X73:Z73"/>
    <mergeCell ref="X64:Z64"/>
    <mergeCell ref="X65:Z65"/>
    <mergeCell ref="X66:Z66"/>
    <mergeCell ref="X67:Z67"/>
    <mergeCell ref="X68:Z68"/>
    <mergeCell ref="X59:Z59"/>
    <mergeCell ref="AA78:AC78"/>
    <mergeCell ref="X61:Z61"/>
    <mergeCell ref="X62:Z62"/>
    <mergeCell ref="X63:Z63"/>
    <mergeCell ref="X54:Z54"/>
    <mergeCell ref="X55:Z55"/>
    <mergeCell ref="X56:Z56"/>
    <mergeCell ref="X57:Z57"/>
    <mergeCell ref="X58:Z58"/>
    <mergeCell ref="X49:Z49"/>
    <mergeCell ref="X50:Z50"/>
    <mergeCell ref="X51:Z51"/>
    <mergeCell ref="X52:Z52"/>
    <mergeCell ref="X53:Z53"/>
    <mergeCell ref="X39:Z39"/>
    <mergeCell ref="X40:Z40"/>
    <mergeCell ref="X42:Z42"/>
    <mergeCell ref="X45:Z45"/>
    <mergeCell ref="X46:Z46"/>
    <mergeCell ref="U77:W77"/>
    <mergeCell ref="U78:W78"/>
    <mergeCell ref="U81:W81"/>
    <mergeCell ref="X3:Z3"/>
    <mergeCell ref="X10:Z10"/>
    <mergeCell ref="X16:Z16"/>
    <mergeCell ref="X28:Z28"/>
    <mergeCell ref="X29:Z29"/>
    <mergeCell ref="X32:Z32"/>
    <mergeCell ref="X33:Z33"/>
    <mergeCell ref="X34:Z34"/>
    <mergeCell ref="X35:Z35"/>
    <mergeCell ref="X36:Z36"/>
    <mergeCell ref="X37:Z37"/>
    <mergeCell ref="X38:Z38"/>
    <mergeCell ref="U72:W72"/>
    <mergeCell ref="U73:W73"/>
    <mergeCell ref="U74:W74"/>
    <mergeCell ref="U75:W75"/>
    <mergeCell ref="U76:W76"/>
    <mergeCell ref="U67:W67"/>
    <mergeCell ref="U68:W68"/>
    <mergeCell ref="U69:W69"/>
    <mergeCell ref="U70:W70"/>
    <mergeCell ref="U71:W71"/>
    <mergeCell ref="U62:W62"/>
    <mergeCell ref="U63:W63"/>
    <mergeCell ref="U64:W64"/>
    <mergeCell ref="U65:W65"/>
    <mergeCell ref="U66:W66"/>
    <mergeCell ref="U57:W57"/>
    <mergeCell ref="X60:Z60"/>
    <mergeCell ref="U59:W59"/>
    <mergeCell ref="U60:W60"/>
    <mergeCell ref="U61:W61"/>
    <mergeCell ref="U52:W52"/>
    <mergeCell ref="U53:W53"/>
    <mergeCell ref="U54:W54"/>
    <mergeCell ref="U55:W55"/>
    <mergeCell ref="U56:W56"/>
    <mergeCell ref="U45:W45"/>
    <mergeCell ref="U46:W46"/>
    <mergeCell ref="U49:W49"/>
    <mergeCell ref="U50:W50"/>
    <mergeCell ref="U51:W51"/>
    <mergeCell ref="U37:W37"/>
    <mergeCell ref="U38:W38"/>
    <mergeCell ref="U39:W39"/>
    <mergeCell ref="U40:W40"/>
    <mergeCell ref="U42:W42"/>
    <mergeCell ref="U32:W32"/>
    <mergeCell ref="U33:W33"/>
    <mergeCell ref="U34:W34"/>
    <mergeCell ref="U35:W35"/>
    <mergeCell ref="U36:W36"/>
    <mergeCell ref="U3:W3"/>
    <mergeCell ref="U10:W10"/>
    <mergeCell ref="U16:W16"/>
    <mergeCell ref="U28:W28"/>
    <mergeCell ref="U29:W29"/>
    <mergeCell ref="R76:T76"/>
    <mergeCell ref="R77:T77"/>
    <mergeCell ref="R78:T78"/>
    <mergeCell ref="R81:T81"/>
    <mergeCell ref="R71:T71"/>
    <mergeCell ref="R72:T72"/>
    <mergeCell ref="R73:T73"/>
    <mergeCell ref="R74:T74"/>
    <mergeCell ref="R75:T75"/>
    <mergeCell ref="R66:T66"/>
    <mergeCell ref="R67:T67"/>
    <mergeCell ref="R68:T68"/>
    <mergeCell ref="R69:T69"/>
    <mergeCell ref="R70:T70"/>
    <mergeCell ref="R61:T61"/>
    <mergeCell ref="R62:T62"/>
    <mergeCell ref="R63:T63"/>
    <mergeCell ref="R64:T64"/>
    <mergeCell ref="R65:T65"/>
    <mergeCell ref="R56:T56"/>
    <mergeCell ref="R57:T57"/>
    <mergeCell ref="U58:W58"/>
    <mergeCell ref="R58:T58"/>
    <mergeCell ref="R59:T59"/>
    <mergeCell ref="R60:T60"/>
    <mergeCell ref="R51:T51"/>
    <mergeCell ref="R52:T52"/>
    <mergeCell ref="R53:T53"/>
    <mergeCell ref="R54:T54"/>
    <mergeCell ref="R55:T55"/>
    <mergeCell ref="R42:T42"/>
    <mergeCell ref="R45:T45"/>
    <mergeCell ref="R46:T46"/>
    <mergeCell ref="R49:T49"/>
    <mergeCell ref="R50:T50"/>
    <mergeCell ref="O77:Q77"/>
    <mergeCell ref="O78:Q78"/>
    <mergeCell ref="R3:T3"/>
    <mergeCell ref="R10:T10"/>
    <mergeCell ref="R16:T16"/>
    <mergeCell ref="R28:T28"/>
    <mergeCell ref="R29:T29"/>
    <mergeCell ref="R32:T32"/>
    <mergeCell ref="R33:T33"/>
    <mergeCell ref="R34:T34"/>
    <mergeCell ref="R35:T35"/>
    <mergeCell ref="R36:T36"/>
    <mergeCell ref="R37:T37"/>
    <mergeCell ref="R38:T38"/>
    <mergeCell ref="R39:T39"/>
    <mergeCell ref="R40:T40"/>
    <mergeCell ref="O72:Q72"/>
    <mergeCell ref="O73:Q73"/>
    <mergeCell ref="O74:Q74"/>
    <mergeCell ref="O75:Q75"/>
    <mergeCell ref="O76:Q76"/>
    <mergeCell ref="O67:Q67"/>
    <mergeCell ref="O68:Q68"/>
    <mergeCell ref="O69:Q69"/>
    <mergeCell ref="O70:Q70"/>
    <mergeCell ref="O71:Q71"/>
    <mergeCell ref="O62:Q62"/>
    <mergeCell ref="O63:Q63"/>
    <mergeCell ref="O64:Q64"/>
    <mergeCell ref="O65:Q65"/>
    <mergeCell ref="O66:Q66"/>
    <mergeCell ref="O57:Q57"/>
    <mergeCell ref="O58:Q58"/>
    <mergeCell ref="O59:Q59"/>
    <mergeCell ref="O60:Q60"/>
    <mergeCell ref="O61:Q61"/>
    <mergeCell ref="O52:Q52"/>
    <mergeCell ref="O53:Q53"/>
    <mergeCell ref="O54:Q54"/>
    <mergeCell ref="O55:Q55"/>
    <mergeCell ref="O56:Q56"/>
    <mergeCell ref="O45:Q45"/>
    <mergeCell ref="O46:Q46"/>
    <mergeCell ref="O49:Q49"/>
    <mergeCell ref="O50:Q50"/>
    <mergeCell ref="O51:Q51"/>
    <mergeCell ref="O37:Q37"/>
    <mergeCell ref="O38:Q38"/>
    <mergeCell ref="O39:Q39"/>
    <mergeCell ref="O40:Q40"/>
    <mergeCell ref="O42:Q42"/>
    <mergeCell ref="O32:Q32"/>
    <mergeCell ref="O33:Q33"/>
    <mergeCell ref="O34:Q34"/>
    <mergeCell ref="O35:Q35"/>
    <mergeCell ref="O36:Q36"/>
    <mergeCell ref="O3:Q3"/>
    <mergeCell ref="O10:Q10"/>
    <mergeCell ref="O16:Q16"/>
    <mergeCell ref="O28:Q28"/>
    <mergeCell ref="O29:Q29"/>
    <mergeCell ref="L74:N74"/>
    <mergeCell ref="L75:N75"/>
    <mergeCell ref="L76:N76"/>
    <mergeCell ref="L77:N77"/>
    <mergeCell ref="L78:N78"/>
    <mergeCell ref="L69:N69"/>
    <mergeCell ref="L70:N70"/>
    <mergeCell ref="L71:N71"/>
    <mergeCell ref="L72:N72"/>
    <mergeCell ref="L73:N73"/>
    <mergeCell ref="L64:N64"/>
    <mergeCell ref="L65:N65"/>
    <mergeCell ref="L66:N66"/>
    <mergeCell ref="L67:N67"/>
    <mergeCell ref="L68:N68"/>
    <mergeCell ref="L59:N59"/>
    <mergeCell ref="L60:N60"/>
    <mergeCell ref="L61:N61"/>
    <mergeCell ref="L62:N62"/>
    <mergeCell ref="L63:N63"/>
    <mergeCell ref="L54:N54"/>
    <mergeCell ref="L55:N55"/>
    <mergeCell ref="L56:N56"/>
    <mergeCell ref="L57:N57"/>
    <mergeCell ref="L58:N58"/>
    <mergeCell ref="L49:N49"/>
    <mergeCell ref="L50:N50"/>
    <mergeCell ref="L3:N3"/>
    <mergeCell ref="L10:N10"/>
    <mergeCell ref="L16:N16"/>
    <mergeCell ref="L28:N28"/>
    <mergeCell ref="L29:N29"/>
    <mergeCell ref="L32:N32"/>
    <mergeCell ref="L33:N33"/>
    <mergeCell ref="L34:N34"/>
    <mergeCell ref="L35:N35"/>
    <mergeCell ref="L36:N36"/>
    <mergeCell ref="L37:N37"/>
    <mergeCell ref="L38:N38"/>
    <mergeCell ref="I70:K70"/>
    <mergeCell ref="I71:K71"/>
    <mergeCell ref="I72:K72"/>
    <mergeCell ref="I73:K73"/>
    <mergeCell ref="I74:K74"/>
    <mergeCell ref="I65:K65"/>
    <mergeCell ref="I66:K66"/>
    <mergeCell ref="I67:K67"/>
    <mergeCell ref="I60:K60"/>
    <mergeCell ref="I61:K61"/>
    <mergeCell ref="I62:K62"/>
    <mergeCell ref="I50:K50"/>
    <mergeCell ref="I51:K51"/>
    <mergeCell ref="I52:K52"/>
    <mergeCell ref="I53:K53"/>
    <mergeCell ref="I54:K54"/>
    <mergeCell ref="L51:N51"/>
    <mergeCell ref="I28:K28"/>
    <mergeCell ref="I29:K29"/>
    <mergeCell ref="I32:K32"/>
    <mergeCell ref="I33:K33"/>
    <mergeCell ref="I34:K34"/>
    <mergeCell ref="I35:K35"/>
    <mergeCell ref="I36:K36"/>
    <mergeCell ref="I37:K37"/>
    <mergeCell ref="I38:K38"/>
    <mergeCell ref="I39:K39"/>
    <mergeCell ref="I55:K55"/>
    <mergeCell ref="I56:K56"/>
    <mergeCell ref="I76:K76"/>
    <mergeCell ref="I68:K68"/>
    <mergeCell ref="I69:K69"/>
    <mergeCell ref="I77:K77"/>
    <mergeCell ref="I78:K78"/>
    <mergeCell ref="I75:K75"/>
    <mergeCell ref="F62:H62"/>
    <mergeCell ref="F63:H63"/>
    <mergeCell ref="F64:H64"/>
    <mergeCell ref="I63:K63"/>
    <mergeCell ref="I64:K64"/>
    <mergeCell ref="L52:N52"/>
    <mergeCell ref="L53:N53"/>
    <mergeCell ref="I45:K45"/>
    <mergeCell ref="I46:K46"/>
    <mergeCell ref="I49:K49"/>
    <mergeCell ref="L39:N39"/>
    <mergeCell ref="L40:N40"/>
    <mergeCell ref="L42:N42"/>
    <mergeCell ref="L45:N45"/>
    <mergeCell ref="L46:N46"/>
    <mergeCell ref="F3:H3"/>
    <mergeCell ref="F10:H10"/>
    <mergeCell ref="F16:H16"/>
    <mergeCell ref="F28:H28"/>
    <mergeCell ref="F29:H29"/>
    <mergeCell ref="F32:H32"/>
    <mergeCell ref="F33:H33"/>
    <mergeCell ref="F34:H34"/>
    <mergeCell ref="F35:H35"/>
    <mergeCell ref="F36:H36"/>
    <mergeCell ref="F37:H37"/>
    <mergeCell ref="F38:H38"/>
    <mergeCell ref="F39:H39"/>
    <mergeCell ref="F40:H40"/>
    <mergeCell ref="I3:K3"/>
    <mergeCell ref="I10:K10"/>
    <mergeCell ref="I16:K16"/>
    <mergeCell ref="C74:E74"/>
    <mergeCell ref="C67:E67"/>
    <mergeCell ref="C68:E68"/>
    <mergeCell ref="C69:E69"/>
    <mergeCell ref="C70:E70"/>
    <mergeCell ref="C71:E71"/>
    <mergeCell ref="C65:E65"/>
    <mergeCell ref="C66:E66"/>
    <mergeCell ref="C57:E57"/>
    <mergeCell ref="C58:E58"/>
    <mergeCell ref="C59:E59"/>
    <mergeCell ref="C60:E60"/>
    <mergeCell ref="C61:E61"/>
    <mergeCell ref="C52:E52"/>
    <mergeCell ref="C53:E53"/>
    <mergeCell ref="C54:E54"/>
    <mergeCell ref="C55:E55"/>
    <mergeCell ref="C56:E56"/>
    <mergeCell ref="L81:N81"/>
    <mergeCell ref="O81:Q81"/>
    <mergeCell ref="C81:E81"/>
    <mergeCell ref="F65:H65"/>
    <mergeCell ref="F56:H56"/>
    <mergeCell ref="F57:H57"/>
    <mergeCell ref="F58:H58"/>
    <mergeCell ref="F59:H59"/>
    <mergeCell ref="F60:H60"/>
    <mergeCell ref="C77:E77"/>
    <mergeCell ref="C78:E78"/>
    <mergeCell ref="C75:E75"/>
    <mergeCell ref="C76:E76"/>
    <mergeCell ref="F76:H76"/>
    <mergeCell ref="F77:H77"/>
    <mergeCell ref="F78:H78"/>
    <mergeCell ref="F75:H75"/>
    <mergeCell ref="I57:K57"/>
    <mergeCell ref="I58:K58"/>
    <mergeCell ref="I59:K59"/>
    <mergeCell ref="F71:H71"/>
    <mergeCell ref="F72:H72"/>
    <mergeCell ref="F73:H73"/>
    <mergeCell ref="F74:H74"/>
    <mergeCell ref="F66:H66"/>
    <mergeCell ref="F67:H67"/>
    <mergeCell ref="F68:H68"/>
    <mergeCell ref="F69:H69"/>
    <mergeCell ref="F70:H70"/>
    <mergeCell ref="F61:H61"/>
    <mergeCell ref="C72:E72"/>
    <mergeCell ref="C73:E73"/>
    <mergeCell ref="I1:K1"/>
    <mergeCell ref="F1:H1"/>
    <mergeCell ref="F81:H81"/>
    <mergeCell ref="I81:K81"/>
    <mergeCell ref="F42:H42"/>
    <mergeCell ref="F45:H45"/>
    <mergeCell ref="F46:H46"/>
    <mergeCell ref="F49:H49"/>
    <mergeCell ref="F50:H50"/>
    <mergeCell ref="F51:H51"/>
    <mergeCell ref="F52:H52"/>
    <mergeCell ref="F53:H53"/>
    <mergeCell ref="F54:H54"/>
    <mergeCell ref="F55:H55"/>
    <mergeCell ref="C1:E1"/>
    <mergeCell ref="C2:E2"/>
    <mergeCell ref="F2:H2"/>
    <mergeCell ref="I2:K2"/>
    <mergeCell ref="C45:E45"/>
    <mergeCell ref="C46:E46"/>
    <mergeCell ref="C49:E49"/>
    <mergeCell ref="C50:E50"/>
    <mergeCell ref="C51:E51"/>
    <mergeCell ref="C37:E37"/>
    <mergeCell ref="C40:E40"/>
    <mergeCell ref="C42:E42"/>
    <mergeCell ref="C32:E32"/>
    <mergeCell ref="C33:E33"/>
    <mergeCell ref="C34:E34"/>
    <mergeCell ref="C62:E62"/>
    <mergeCell ref="C63:E63"/>
    <mergeCell ref="C64:E64"/>
    <mergeCell ref="X1:Z1"/>
    <mergeCell ref="U1:W1"/>
    <mergeCell ref="R1:T1"/>
    <mergeCell ref="O1:Q1"/>
    <mergeCell ref="L1:N1"/>
    <mergeCell ref="AM1:AO1"/>
    <mergeCell ref="AJ1:AL1"/>
    <mergeCell ref="AG1:AI1"/>
    <mergeCell ref="AD1:AF1"/>
    <mergeCell ref="AA1:AC1"/>
    <mergeCell ref="AY2:BA2"/>
    <mergeCell ref="AY1:BA1"/>
    <mergeCell ref="AS1:AU1"/>
    <mergeCell ref="AV1:AX1"/>
    <mergeCell ref="AP1:AR1"/>
    <mergeCell ref="BE2:BG2"/>
    <mergeCell ref="BH2:BJ2"/>
    <mergeCell ref="BE1:BG1"/>
    <mergeCell ref="BB2:BD2"/>
    <mergeCell ref="BB1:BD1"/>
    <mergeCell ref="AJ2:AL2"/>
    <mergeCell ref="AM2:AO2"/>
    <mergeCell ref="AP2:AR2"/>
    <mergeCell ref="AS2:AU2"/>
    <mergeCell ref="AV2:AX2"/>
    <mergeCell ref="L2:N2"/>
    <mergeCell ref="O2:Q2"/>
    <mergeCell ref="R2:T2"/>
    <mergeCell ref="U2:W2"/>
    <mergeCell ref="X2:Z2"/>
    <mergeCell ref="AA2:AC2"/>
    <mergeCell ref="AD2:AF2"/>
    <mergeCell ref="CL1:CN1"/>
    <mergeCell ref="CC1:CE1"/>
    <mergeCell ref="BW1:BY1"/>
    <mergeCell ref="BW2:BY2"/>
    <mergeCell ref="BZ2:CB2"/>
    <mergeCell ref="BN1:BP1"/>
    <mergeCell ref="BK2:BM2"/>
    <mergeCell ref="BN2:BP2"/>
    <mergeCell ref="BQ1:BS1"/>
    <mergeCell ref="BH1:BJ1"/>
    <mergeCell ref="BK1:BM1"/>
    <mergeCell ref="CI1:CK1"/>
    <mergeCell ref="CF1:CH1"/>
    <mergeCell ref="BZ1:CB1"/>
    <mergeCell ref="BT1:BV1"/>
    <mergeCell ref="BQ2:BS2"/>
    <mergeCell ref="BT2:BV2"/>
    <mergeCell ref="CC2:CE2"/>
    <mergeCell ref="CF2:CH2"/>
    <mergeCell ref="CI2:CK2"/>
    <mergeCell ref="CL2:CN2"/>
    <mergeCell ref="CC48:CE48"/>
    <mergeCell ref="CF48:CH48"/>
    <mergeCell ref="CI48:CK48"/>
    <mergeCell ref="CL48:CN48"/>
    <mergeCell ref="AG2:AI2"/>
    <mergeCell ref="C48:E48"/>
    <mergeCell ref="F48:H48"/>
    <mergeCell ref="I48:K48"/>
    <mergeCell ref="L48:N48"/>
    <mergeCell ref="O48:Q48"/>
    <mergeCell ref="R48:T48"/>
    <mergeCell ref="U48:W48"/>
    <mergeCell ref="X48:Z48"/>
    <mergeCell ref="AA48:AC48"/>
    <mergeCell ref="AD48:AF48"/>
    <mergeCell ref="AG48:AI48"/>
    <mergeCell ref="AJ48:AL48"/>
    <mergeCell ref="AM48:AO48"/>
    <mergeCell ref="AP48:AR48"/>
    <mergeCell ref="AS48:AU48"/>
    <mergeCell ref="AV48:AX48"/>
    <mergeCell ref="C38:E38"/>
    <mergeCell ref="C39:E39"/>
    <mergeCell ref="C35:E35"/>
    <mergeCell ref="C36:E36"/>
    <mergeCell ref="C3:E3"/>
    <mergeCell ref="C10:E10"/>
    <mergeCell ref="C16:E16"/>
    <mergeCell ref="C28:E28"/>
    <mergeCell ref="C29:E29"/>
    <mergeCell ref="I40:K40"/>
    <mergeCell ref="I42:K42"/>
  </mergeCells>
  <phoneticPr fontId="0" type="noConversion"/>
  <conditionalFormatting sqref="B42 B44:B46 B3:B20 B32:B40 B23 B25:B29">
    <cfRule type="expression" dxfId="1756" priority="5991" stopIfTrue="1">
      <formula>#REF!&lt;1</formula>
    </cfRule>
  </conditionalFormatting>
  <conditionalFormatting sqref="B41">
    <cfRule type="expression" dxfId="1755" priority="5612" stopIfTrue="1">
      <formula>#REF!&lt;1</formula>
    </cfRule>
  </conditionalFormatting>
  <conditionalFormatting sqref="B43">
    <cfRule type="expression" dxfId="1754" priority="5611" stopIfTrue="1">
      <formula>#REF!&lt;1</formula>
    </cfRule>
  </conditionalFormatting>
  <conditionalFormatting sqref="C48">
    <cfRule type="expression" dxfId="1753" priority="3740" stopIfTrue="1">
      <formula>C$24="Killed"</formula>
    </cfRule>
    <cfRule type="expression" dxfId="1752" priority="3741" stopIfTrue="1">
      <formula>C$24="Helpless"</formula>
    </cfRule>
  </conditionalFormatting>
  <conditionalFormatting sqref="C7">
    <cfRule type="expression" dxfId="1751" priority="3739" stopIfTrue="1">
      <formula>#REF!&lt;1</formula>
    </cfRule>
  </conditionalFormatting>
  <conditionalFormatting sqref="C25">
    <cfRule type="expression" dxfId="1750" priority="3737" stopIfTrue="1">
      <formula>#REF!&lt;1</formula>
    </cfRule>
  </conditionalFormatting>
  <conditionalFormatting sqref="C26">
    <cfRule type="expression" dxfId="1749" priority="3736" stopIfTrue="1">
      <formula>#REF!&lt;1</formula>
    </cfRule>
  </conditionalFormatting>
  <conditionalFormatting sqref="C27">
    <cfRule type="expression" dxfId="1748" priority="3735" stopIfTrue="1">
      <formula>#REF!&lt;1</formula>
    </cfRule>
  </conditionalFormatting>
  <conditionalFormatting sqref="C44">
    <cfRule type="expression" dxfId="1747" priority="3734" stopIfTrue="1">
      <formula>#REF!&lt;1</formula>
    </cfRule>
  </conditionalFormatting>
  <conditionalFormatting sqref="C17:C19">
    <cfRule type="expression" dxfId="1746" priority="3733" stopIfTrue="1">
      <formula>#REF!&lt;1</formula>
    </cfRule>
  </conditionalFormatting>
  <conditionalFormatting sqref="D11:D15">
    <cfRule type="expression" dxfId="1745" priority="3732" stopIfTrue="1">
      <formula>#REF!&lt;1</formula>
    </cfRule>
  </conditionalFormatting>
  <conditionalFormatting sqref="D19">
    <cfRule type="expression" dxfId="1744" priority="3731" stopIfTrue="1">
      <formula>#REF!&lt;1</formula>
    </cfRule>
  </conditionalFormatting>
  <conditionalFormatting sqref="D20">
    <cfRule type="expression" dxfId="1743" priority="3730" stopIfTrue="1">
      <formula>#REF!&lt;1</formula>
    </cfRule>
  </conditionalFormatting>
  <conditionalFormatting sqref="D6">
    <cfRule type="expression" dxfId="1742" priority="3724" stopIfTrue="1">
      <formula>#REF!&lt;1</formula>
    </cfRule>
  </conditionalFormatting>
  <conditionalFormatting sqref="D23">
    <cfRule type="expression" dxfId="1741" priority="3728" stopIfTrue="1">
      <formula>#REF!&lt;1</formula>
    </cfRule>
  </conditionalFormatting>
  <conditionalFormatting sqref="D5">
    <cfRule type="expression" dxfId="1740" priority="3725" stopIfTrue="1">
      <formula>#REF!&lt;1</formula>
    </cfRule>
  </conditionalFormatting>
  <conditionalFormatting sqref="C48">
    <cfRule type="expression" dxfId="1739" priority="3366" stopIfTrue="1">
      <formula>C$24="Killed"</formula>
    </cfRule>
    <cfRule type="expression" dxfId="1738" priority="3367" stopIfTrue="1">
      <formula>C$24="Helpless"</formula>
    </cfRule>
  </conditionalFormatting>
  <conditionalFormatting sqref="C7">
    <cfRule type="expression" dxfId="1737" priority="3365" stopIfTrue="1">
      <formula>#REF!&lt;1</formula>
    </cfRule>
  </conditionalFormatting>
  <conditionalFormatting sqref="C25">
    <cfRule type="expression" dxfId="1736" priority="3363" stopIfTrue="1">
      <formula>#REF!&lt;1</formula>
    </cfRule>
  </conditionalFormatting>
  <conditionalFormatting sqref="C26">
    <cfRule type="expression" dxfId="1735" priority="3362" stopIfTrue="1">
      <formula>#REF!&lt;1</formula>
    </cfRule>
  </conditionalFormatting>
  <conditionalFormatting sqref="C27">
    <cfRule type="expression" dxfId="1734" priority="3361" stopIfTrue="1">
      <formula>#REF!&lt;1</formula>
    </cfRule>
  </conditionalFormatting>
  <conditionalFormatting sqref="C44">
    <cfRule type="expression" dxfId="1733" priority="3360" stopIfTrue="1">
      <formula>#REF!&lt;1</formula>
    </cfRule>
  </conditionalFormatting>
  <conditionalFormatting sqref="C17:C19">
    <cfRule type="expression" dxfId="1732" priority="3359" stopIfTrue="1">
      <formula>#REF!&lt;1</formula>
    </cfRule>
  </conditionalFormatting>
  <conditionalFormatting sqref="D11:D15">
    <cfRule type="expression" dxfId="1731" priority="3358" stopIfTrue="1">
      <formula>#REF!&lt;1</formula>
    </cfRule>
  </conditionalFormatting>
  <conditionalFormatting sqref="D19">
    <cfRule type="expression" dxfId="1730" priority="3357" stopIfTrue="1">
      <formula>#REF!&lt;1</formula>
    </cfRule>
  </conditionalFormatting>
  <conditionalFormatting sqref="D20">
    <cfRule type="expression" dxfId="1729" priority="3356" stopIfTrue="1">
      <formula>#REF!&lt;1</formula>
    </cfRule>
  </conditionalFormatting>
  <conditionalFormatting sqref="D6">
    <cfRule type="expression" dxfId="1728" priority="3350" stopIfTrue="1">
      <formula>#REF!&lt;1</formula>
    </cfRule>
  </conditionalFormatting>
  <conditionalFormatting sqref="D23">
    <cfRule type="expression" dxfId="1727" priority="3354" stopIfTrue="1">
      <formula>#REF!&lt;1</formula>
    </cfRule>
  </conditionalFormatting>
  <conditionalFormatting sqref="S5">
    <cfRule type="expression" dxfId="1726" priority="3109" stopIfTrue="1">
      <formula>#REF!&lt;1</formula>
    </cfRule>
  </conditionalFormatting>
  <conditionalFormatting sqref="D5">
    <cfRule type="expression" dxfId="1725" priority="3351" stopIfTrue="1">
      <formula>#REF!&lt;1</formula>
    </cfRule>
  </conditionalFormatting>
  <conditionalFormatting sqref="F7">
    <cfRule type="expression" dxfId="1724" priority="3303" stopIfTrue="1">
      <formula>#REF!&lt;1</formula>
    </cfRule>
  </conditionalFormatting>
  <conditionalFormatting sqref="G11:G15">
    <cfRule type="expression" dxfId="1723" priority="3296" stopIfTrue="1">
      <formula>#REF!&lt;1</formula>
    </cfRule>
  </conditionalFormatting>
  <conditionalFormatting sqref="G5">
    <cfRule type="expression" dxfId="1722" priority="3289" stopIfTrue="1">
      <formula>#REF!&lt;1</formula>
    </cfRule>
  </conditionalFormatting>
  <conditionalFormatting sqref="G6">
    <cfRule type="expression" dxfId="1721" priority="3288" stopIfTrue="1">
      <formula>#REF!&lt;1</formula>
    </cfRule>
  </conditionalFormatting>
  <conditionalFormatting sqref="F7">
    <cfRule type="expression" dxfId="1720" priority="3283" stopIfTrue="1">
      <formula>#REF!&lt;1</formula>
    </cfRule>
  </conditionalFormatting>
  <conditionalFormatting sqref="G11:G15">
    <cfRule type="expression" dxfId="1719" priority="3276" stopIfTrue="1">
      <formula>#REF!&lt;1</formula>
    </cfRule>
  </conditionalFormatting>
  <conditionalFormatting sqref="G5">
    <cfRule type="expression" dxfId="1718" priority="3269" stopIfTrue="1">
      <formula>#REF!&lt;1</formula>
    </cfRule>
  </conditionalFormatting>
  <conditionalFormatting sqref="G6">
    <cfRule type="expression" dxfId="1717" priority="3268" stopIfTrue="1">
      <formula>#REF!&lt;1</formula>
    </cfRule>
  </conditionalFormatting>
  <conditionalFormatting sqref="I7">
    <cfRule type="expression" dxfId="1716" priority="3263" stopIfTrue="1">
      <formula>#REF!&lt;1</formula>
    </cfRule>
  </conditionalFormatting>
  <conditionalFormatting sqref="J11:J15">
    <cfRule type="expression" dxfId="1715" priority="3256" stopIfTrue="1">
      <formula>#REF!&lt;1</formula>
    </cfRule>
  </conditionalFormatting>
  <conditionalFormatting sqref="J5">
    <cfRule type="expression" dxfId="1714" priority="3249" stopIfTrue="1">
      <formula>#REF!&lt;1</formula>
    </cfRule>
  </conditionalFormatting>
  <conditionalFormatting sqref="J6">
    <cfRule type="expression" dxfId="1713" priority="3248" stopIfTrue="1">
      <formula>#REF!&lt;1</formula>
    </cfRule>
  </conditionalFormatting>
  <conditionalFormatting sqref="I7">
    <cfRule type="expression" dxfId="1712" priority="3243" stopIfTrue="1">
      <formula>#REF!&lt;1</formula>
    </cfRule>
  </conditionalFormatting>
  <conditionalFormatting sqref="J11:J15">
    <cfRule type="expression" dxfId="1711" priority="3236" stopIfTrue="1">
      <formula>#REF!&lt;1</formula>
    </cfRule>
  </conditionalFormatting>
  <conditionalFormatting sqref="J5">
    <cfRule type="expression" dxfId="1710" priority="3229" stopIfTrue="1">
      <formula>#REF!&lt;1</formula>
    </cfRule>
  </conditionalFormatting>
  <conditionalFormatting sqref="J6">
    <cfRule type="expression" dxfId="1709" priority="3228" stopIfTrue="1">
      <formula>#REF!&lt;1</formula>
    </cfRule>
  </conditionalFormatting>
  <conditionalFormatting sqref="L7">
    <cfRule type="expression" dxfId="1708" priority="3223" stopIfTrue="1">
      <formula>#REF!&lt;1</formula>
    </cfRule>
  </conditionalFormatting>
  <conditionalFormatting sqref="M11:M15">
    <cfRule type="expression" dxfId="1707" priority="3216" stopIfTrue="1">
      <formula>#REF!&lt;1</formula>
    </cfRule>
  </conditionalFormatting>
  <conditionalFormatting sqref="M5">
    <cfRule type="expression" dxfId="1706" priority="3209" stopIfTrue="1">
      <formula>#REF!&lt;1</formula>
    </cfRule>
  </conditionalFormatting>
  <conditionalFormatting sqref="M6">
    <cfRule type="expression" dxfId="1705" priority="3208" stopIfTrue="1">
      <formula>#REF!&lt;1</formula>
    </cfRule>
  </conditionalFormatting>
  <conditionalFormatting sqref="L7">
    <cfRule type="expression" dxfId="1704" priority="3203" stopIfTrue="1">
      <formula>#REF!&lt;1</formula>
    </cfRule>
  </conditionalFormatting>
  <conditionalFormatting sqref="M11:M15">
    <cfRule type="expression" dxfId="1703" priority="3196" stopIfTrue="1">
      <formula>#REF!&lt;1</formula>
    </cfRule>
  </conditionalFormatting>
  <conditionalFormatting sqref="M5">
    <cfRule type="expression" dxfId="1702" priority="3189" stopIfTrue="1">
      <formula>#REF!&lt;1</formula>
    </cfRule>
  </conditionalFormatting>
  <conditionalFormatting sqref="M6">
    <cfRule type="expression" dxfId="1701" priority="3188" stopIfTrue="1">
      <formula>#REF!&lt;1</formula>
    </cfRule>
  </conditionalFormatting>
  <conditionalFormatting sqref="O7">
    <cfRule type="expression" dxfId="1700" priority="3183" stopIfTrue="1">
      <formula>#REF!&lt;1</formula>
    </cfRule>
  </conditionalFormatting>
  <conditionalFormatting sqref="P11:P15">
    <cfRule type="expression" dxfId="1699" priority="3176" stopIfTrue="1">
      <formula>#REF!&lt;1</formula>
    </cfRule>
  </conditionalFormatting>
  <conditionalFormatting sqref="P5">
    <cfRule type="expression" dxfId="1698" priority="3169" stopIfTrue="1">
      <formula>#REF!&lt;1</formula>
    </cfRule>
  </conditionalFormatting>
  <conditionalFormatting sqref="P6">
    <cfRule type="expression" dxfId="1697" priority="3168" stopIfTrue="1">
      <formula>#REF!&lt;1</formula>
    </cfRule>
  </conditionalFormatting>
  <conditionalFormatting sqref="O7">
    <cfRule type="expression" dxfId="1696" priority="3163" stopIfTrue="1">
      <formula>#REF!&lt;1</formula>
    </cfRule>
  </conditionalFormatting>
  <conditionalFormatting sqref="P11:P15">
    <cfRule type="expression" dxfId="1695" priority="3156" stopIfTrue="1">
      <formula>#REF!&lt;1</formula>
    </cfRule>
  </conditionalFormatting>
  <conditionalFormatting sqref="P5">
    <cfRule type="expression" dxfId="1694" priority="3149" stopIfTrue="1">
      <formula>#REF!&lt;1</formula>
    </cfRule>
  </conditionalFormatting>
  <conditionalFormatting sqref="P6">
    <cfRule type="expression" dxfId="1693" priority="3148" stopIfTrue="1">
      <formula>#REF!&lt;1</formula>
    </cfRule>
  </conditionalFormatting>
  <conditionalFormatting sqref="R7">
    <cfRule type="expression" dxfId="1692" priority="3143" stopIfTrue="1">
      <formula>#REF!&lt;1</formula>
    </cfRule>
  </conditionalFormatting>
  <conditionalFormatting sqref="S11:S15">
    <cfRule type="expression" dxfId="1691" priority="3136" stopIfTrue="1">
      <formula>#REF!&lt;1</formula>
    </cfRule>
  </conditionalFormatting>
  <conditionalFormatting sqref="S5">
    <cfRule type="expression" dxfId="1690" priority="3129" stopIfTrue="1">
      <formula>#REF!&lt;1</formula>
    </cfRule>
  </conditionalFormatting>
  <conditionalFormatting sqref="S6">
    <cfRule type="expression" dxfId="1689" priority="3128" stopIfTrue="1">
      <formula>#REF!&lt;1</formula>
    </cfRule>
  </conditionalFormatting>
  <conditionalFormatting sqref="R7">
    <cfRule type="expression" dxfId="1688" priority="3123" stopIfTrue="1">
      <formula>#REF!&lt;1</formula>
    </cfRule>
  </conditionalFormatting>
  <conditionalFormatting sqref="S11:S15">
    <cfRule type="expression" dxfId="1687" priority="3116" stopIfTrue="1">
      <formula>#REF!&lt;1</formula>
    </cfRule>
  </conditionalFormatting>
  <conditionalFormatting sqref="S6">
    <cfRule type="expression" dxfId="1686" priority="3108" stopIfTrue="1">
      <formula>#REF!&lt;1</formula>
    </cfRule>
  </conditionalFormatting>
  <conditionalFormatting sqref="U7">
    <cfRule type="expression" dxfId="1685" priority="3103" stopIfTrue="1">
      <formula>#REF!&lt;1</formula>
    </cfRule>
  </conditionalFormatting>
  <conditionalFormatting sqref="V11:V15">
    <cfRule type="expression" dxfId="1684" priority="3096" stopIfTrue="1">
      <formula>#REF!&lt;1</formula>
    </cfRule>
  </conditionalFormatting>
  <conditionalFormatting sqref="V5">
    <cfRule type="expression" dxfId="1683" priority="3089" stopIfTrue="1">
      <formula>#REF!&lt;1</formula>
    </cfRule>
  </conditionalFormatting>
  <conditionalFormatting sqref="V6">
    <cfRule type="expression" dxfId="1682" priority="3088" stopIfTrue="1">
      <formula>#REF!&lt;1</formula>
    </cfRule>
  </conditionalFormatting>
  <conditionalFormatting sqref="U7">
    <cfRule type="expression" dxfId="1681" priority="3083" stopIfTrue="1">
      <formula>#REF!&lt;1</formula>
    </cfRule>
  </conditionalFormatting>
  <conditionalFormatting sqref="V11:V15">
    <cfRule type="expression" dxfId="1680" priority="3076" stopIfTrue="1">
      <formula>#REF!&lt;1</formula>
    </cfRule>
  </conditionalFormatting>
  <conditionalFormatting sqref="V5">
    <cfRule type="expression" dxfId="1679" priority="3069" stopIfTrue="1">
      <formula>#REF!&lt;1</formula>
    </cfRule>
  </conditionalFormatting>
  <conditionalFormatting sqref="V6">
    <cfRule type="expression" dxfId="1678" priority="3068" stopIfTrue="1">
      <formula>#REF!&lt;1</formula>
    </cfRule>
  </conditionalFormatting>
  <conditionalFormatting sqref="X7">
    <cfRule type="expression" dxfId="1677" priority="3063" stopIfTrue="1">
      <formula>#REF!&lt;1</formula>
    </cfRule>
  </conditionalFormatting>
  <conditionalFormatting sqref="Y11:Y15">
    <cfRule type="expression" dxfId="1676" priority="3056" stopIfTrue="1">
      <formula>#REF!&lt;1</formula>
    </cfRule>
  </conditionalFormatting>
  <conditionalFormatting sqref="Y5">
    <cfRule type="expression" dxfId="1675" priority="3049" stopIfTrue="1">
      <formula>#REF!&lt;1</formula>
    </cfRule>
  </conditionalFormatting>
  <conditionalFormatting sqref="Y6">
    <cfRule type="expression" dxfId="1674" priority="3048" stopIfTrue="1">
      <formula>#REF!&lt;1</formula>
    </cfRule>
  </conditionalFormatting>
  <conditionalFormatting sqref="X7">
    <cfRule type="expression" dxfId="1673" priority="3043" stopIfTrue="1">
      <formula>#REF!&lt;1</formula>
    </cfRule>
  </conditionalFormatting>
  <conditionalFormatting sqref="Y11:Y15">
    <cfRule type="expression" dxfId="1672" priority="3036" stopIfTrue="1">
      <formula>#REF!&lt;1</formula>
    </cfRule>
  </conditionalFormatting>
  <conditionalFormatting sqref="Y5">
    <cfRule type="expression" dxfId="1671" priority="3029" stopIfTrue="1">
      <formula>#REF!&lt;1</formula>
    </cfRule>
  </conditionalFormatting>
  <conditionalFormatting sqref="Y6">
    <cfRule type="expression" dxfId="1670" priority="3028" stopIfTrue="1">
      <formula>#REF!&lt;1</formula>
    </cfRule>
  </conditionalFormatting>
  <conditionalFormatting sqref="AA7">
    <cfRule type="expression" dxfId="1669" priority="3023" stopIfTrue="1">
      <formula>#REF!&lt;1</formula>
    </cfRule>
  </conditionalFormatting>
  <conditionalFormatting sqref="AB11:AB15">
    <cfRule type="expression" dxfId="1668" priority="3016" stopIfTrue="1">
      <formula>#REF!&lt;1</formula>
    </cfRule>
  </conditionalFormatting>
  <conditionalFormatting sqref="AB5">
    <cfRule type="expression" dxfId="1667" priority="3009" stopIfTrue="1">
      <formula>#REF!&lt;1</formula>
    </cfRule>
  </conditionalFormatting>
  <conditionalFormatting sqref="AB6">
    <cfRule type="expression" dxfId="1666" priority="3008" stopIfTrue="1">
      <formula>#REF!&lt;1</formula>
    </cfRule>
  </conditionalFormatting>
  <conditionalFormatting sqref="AA7">
    <cfRule type="expression" dxfId="1665" priority="3003" stopIfTrue="1">
      <formula>#REF!&lt;1</formula>
    </cfRule>
  </conditionalFormatting>
  <conditionalFormatting sqref="AB11:AB15">
    <cfRule type="expression" dxfId="1664" priority="2996" stopIfTrue="1">
      <formula>#REF!&lt;1</formula>
    </cfRule>
  </conditionalFormatting>
  <conditionalFormatting sqref="AB5">
    <cfRule type="expression" dxfId="1663" priority="2989" stopIfTrue="1">
      <formula>#REF!&lt;1</formula>
    </cfRule>
  </conditionalFormatting>
  <conditionalFormatting sqref="AB6">
    <cfRule type="expression" dxfId="1662" priority="2988" stopIfTrue="1">
      <formula>#REF!&lt;1</formula>
    </cfRule>
  </conditionalFormatting>
  <conditionalFormatting sqref="AD7">
    <cfRule type="expression" dxfId="1661" priority="2983" stopIfTrue="1">
      <formula>#REF!&lt;1</formula>
    </cfRule>
  </conditionalFormatting>
  <conditionalFormatting sqref="AE11:AE15">
    <cfRule type="expression" dxfId="1660" priority="2976" stopIfTrue="1">
      <formula>#REF!&lt;1</formula>
    </cfRule>
  </conditionalFormatting>
  <conditionalFormatting sqref="AE5">
    <cfRule type="expression" dxfId="1659" priority="2969" stopIfTrue="1">
      <formula>#REF!&lt;1</formula>
    </cfRule>
  </conditionalFormatting>
  <conditionalFormatting sqref="AE6">
    <cfRule type="expression" dxfId="1658" priority="2968" stopIfTrue="1">
      <formula>#REF!&lt;1</formula>
    </cfRule>
  </conditionalFormatting>
  <conditionalFormatting sqref="AD7">
    <cfRule type="expression" dxfId="1657" priority="2963" stopIfTrue="1">
      <formula>#REF!&lt;1</formula>
    </cfRule>
  </conditionalFormatting>
  <conditionalFormatting sqref="AE11:AE15">
    <cfRule type="expression" dxfId="1656" priority="2956" stopIfTrue="1">
      <formula>#REF!&lt;1</formula>
    </cfRule>
  </conditionalFormatting>
  <conditionalFormatting sqref="AE5">
    <cfRule type="expression" dxfId="1655" priority="2949" stopIfTrue="1">
      <formula>#REF!&lt;1</formula>
    </cfRule>
  </conditionalFormatting>
  <conditionalFormatting sqref="AE6">
    <cfRule type="expression" dxfId="1654" priority="2948" stopIfTrue="1">
      <formula>#REF!&lt;1</formula>
    </cfRule>
  </conditionalFormatting>
  <conditionalFormatting sqref="AG7">
    <cfRule type="expression" dxfId="1653" priority="2943" stopIfTrue="1">
      <formula>#REF!&lt;1</formula>
    </cfRule>
  </conditionalFormatting>
  <conditionalFormatting sqref="AH11:AH15">
    <cfRule type="expression" dxfId="1652" priority="2936" stopIfTrue="1">
      <formula>#REF!&lt;1</formula>
    </cfRule>
  </conditionalFormatting>
  <conditionalFormatting sqref="AH5">
    <cfRule type="expression" dxfId="1651" priority="2929" stopIfTrue="1">
      <formula>#REF!&lt;1</formula>
    </cfRule>
  </conditionalFormatting>
  <conditionalFormatting sqref="AH6">
    <cfRule type="expression" dxfId="1650" priority="2928" stopIfTrue="1">
      <formula>#REF!&lt;1</formula>
    </cfRule>
  </conditionalFormatting>
  <conditionalFormatting sqref="AG7">
    <cfRule type="expression" dxfId="1649" priority="2923" stopIfTrue="1">
      <formula>#REF!&lt;1</formula>
    </cfRule>
  </conditionalFormatting>
  <conditionalFormatting sqref="AH11:AH15">
    <cfRule type="expression" dxfId="1648" priority="2916" stopIfTrue="1">
      <formula>#REF!&lt;1</formula>
    </cfRule>
  </conditionalFormatting>
  <conditionalFormatting sqref="AH5">
    <cfRule type="expression" dxfId="1647" priority="2909" stopIfTrue="1">
      <formula>#REF!&lt;1</formula>
    </cfRule>
  </conditionalFormatting>
  <conditionalFormatting sqref="AH6">
    <cfRule type="expression" dxfId="1646" priority="2908" stopIfTrue="1">
      <formula>#REF!&lt;1</formula>
    </cfRule>
  </conditionalFormatting>
  <conditionalFormatting sqref="AJ7">
    <cfRule type="expression" dxfId="1645" priority="2903" stopIfTrue="1">
      <formula>#REF!&lt;1</formula>
    </cfRule>
  </conditionalFormatting>
  <conditionalFormatting sqref="AK11:AK15">
    <cfRule type="expression" dxfId="1644" priority="2896" stopIfTrue="1">
      <formula>#REF!&lt;1</formula>
    </cfRule>
  </conditionalFormatting>
  <conditionalFormatting sqref="AK5">
    <cfRule type="expression" dxfId="1643" priority="2889" stopIfTrue="1">
      <formula>#REF!&lt;1</formula>
    </cfRule>
  </conditionalFormatting>
  <conditionalFormatting sqref="AK6">
    <cfRule type="expression" dxfId="1642" priority="2888" stopIfTrue="1">
      <formula>#REF!&lt;1</formula>
    </cfRule>
  </conditionalFormatting>
  <conditionalFormatting sqref="AJ7">
    <cfRule type="expression" dxfId="1641" priority="2883" stopIfTrue="1">
      <formula>#REF!&lt;1</formula>
    </cfRule>
  </conditionalFormatting>
  <conditionalFormatting sqref="AK11:AK15">
    <cfRule type="expression" dxfId="1640" priority="2876" stopIfTrue="1">
      <formula>#REF!&lt;1</formula>
    </cfRule>
  </conditionalFormatting>
  <conditionalFormatting sqref="AK5">
    <cfRule type="expression" dxfId="1639" priority="2869" stopIfTrue="1">
      <formula>#REF!&lt;1</formula>
    </cfRule>
  </conditionalFormatting>
  <conditionalFormatting sqref="AK6">
    <cfRule type="expression" dxfId="1638" priority="2868" stopIfTrue="1">
      <formula>#REF!&lt;1</formula>
    </cfRule>
  </conditionalFormatting>
  <conditionalFormatting sqref="AM7">
    <cfRule type="expression" dxfId="1637" priority="2863" stopIfTrue="1">
      <formula>#REF!&lt;1</formula>
    </cfRule>
  </conditionalFormatting>
  <conditionalFormatting sqref="AN11:AN15">
    <cfRule type="expression" dxfId="1636" priority="2856" stopIfTrue="1">
      <formula>#REF!&lt;1</formula>
    </cfRule>
  </conditionalFormatting>
  <conditionalFormatting sqref="AN5">
    <cfRule type="expression" dxfId="1635" priority="2849" stopIfTrue="1">
      <formula>#REF!&lt;1</formula>
    </cfRule>
  </conditionalFormatting>
  <conditionalFormatting sqref="AN6">
    <cfRule type="expression" dxfId="1634" priority="2848" stopIfTrue="1">
      <formula>#REF!&lt;1</formula>
    </cfRule>
  </conditionalFormatting>
  <conditionalFormatting sqref="AM7">
    <cfRule type="expression" dxfId="1633" priority="2843" stopIfTrue="1">
      <formula>#REF!&lt;1</formula>
    </cfRule>
  </conditionalFormatting>
  <conditionalFormatting sqref="AN11:AN15">
    <cfRule type="expression" dxfId="1632" priority="2836" stopIfTrue="1">
      <formula>#REF!&lt;1</formula>
    </cfRule>
  </conditionalFormatting>
  <conditionalFormatting sqref="AN5">
    <cfRule type="expression" dxfId="1631" priority="2829" stopIfTrue="1">
      <formula>#REF!&lt;1</formula>
    </cfRule>
  </conditionalFormatting>
  <conditionalFormatting sqref="AN6">
    <cfRule type="expression" dxfId="1630" priority="2828" stopIfTrue="1">
      <formula>#REF!&lt;1</formula>
    </cfRule>
  </conditionalFormatting>
  <conditionalFormatting sqref="AP7">
    <cfRule type="expression" dxfId="1629" priority="2823" stopIfTrue="1">
      <formula>#REF!&lt;1</formula>
    </cfRule>
  </conditionalFormatting>
  <conditionalFormatting sqref="AQ11:AQ15">
    <cfRule type="expression" dxfId="1628" priority="2816" stopIfTrue="1">
      <formula>#REF!&lt;1</formula>
    </cfRule>
  </conditionalFormatting>
  <conditionalFormatting sqref="AQ5">
    <cfRule type="expression" dxfId="1627" priority="2809" stopIfTrue="1">
      <formula>#REF!&lt;1</formula>
    </cfRule>
  </conditionalFormatting>
  <conditionalFormatting sqref="AQ6">
    <cfRule type="expression" dxfId="1626" priority="2808" stopIfTrue="1">
      <formula>#REF!&lt;1</formula>
    </cfRule>
  </conditionalFormatting>
  <conditionalFormatting sqref="AP7">
    <cfRule type="expression" dxfId="1625" priority="2803" stopIfTrue="1">
      <formula>#REF!&lt;1</formula>
    </cfRule>
  </conditionalFormatting>
  <conditionalFormatting sqref="AQ11:AQ15">
    <cfRule type="expression" dxfId="1624" priority="2796" stopIfTrue="1">
      <formula>#REF!&lt;1</formula>
    </cfRule>
  </conditionalFormatting>
  <conditionalFormatting sqref="AQ5">
    <cfRule type="expression" dxfId="1623" priority="2789" stopIfTrue="1">
      <formula>#REF!&lt;1</formula>
    </cfRule>
  </conditionalFormatting>
  <conditionalFormatting sqref="AQ6">
    <cfRule type="expression" dxfId="1622" priority="2788" stopIfTrue="1">
      <formula>#REF!&lt;1</formula>
    </cfRule>
  </conditionalFormatting>
  <conditionalFormatting sqref="AS7">
    <cfRule type="expression" dxfId="1621" priority="2783" stopIfTrue="1">
      <formula>#REF!&lt;1</formula>
    </cfRule>
  </conditionalFormatting>
  <conditionalFormatting sqref="AT11:AT15">
    <cfRule type="expression" dxfId="1620" priority="2776" stopIfTrue="1">
      <formula>#REF!&lt;1</formula>
    </cfRule>
  </conditionalFormatting>
  <conditionalFormatting sqref="AT5">
    <cfRule type="expression" dxfId="1619" priority="2769" stopIfTrue="1">
      <formula>#REF!&lt;1</formula>
    </cfRule>
  </conditionalFormatting>
  <conditionalFormatting sqref="AT6">
    <cfRule type="expression" dxfId="1618" priority="2768" stopIfTrue="1">
      <formula>#REF!&lt;1</formula>
    </cfRule>
  </conditionalFormatting>
  <conditionalFormatting sqref="AS7">
    <cfRule type="expression" dxfId="1617" priority="2763" stopIfTrue="1">
      <formula>#REF!&lt;1</formula>
    </cfRule>
  </conditionalFormatting>
  <conditionalFormatting sqref="AT11:AT15">
    <cfRule type="expression" dxfId="1616" priority="2756" stopIfTrue="1">
      <formula>#REF!&lt;1</formula>
    </cfRule>
  </conditionalFormatting>
  <conditionalFormatting sqref="AT5">
    <cfRule type="expression" dxfId="1615" priority="2749" stopIfTrue="1">
      <formula>#REF!&lt;1</formula>
    </cfRule>
  </conditionalFormatting>
  <conditionalFormatting sqref="AT6">
    <cfRule type="expression" dxfId="1614" priority="2748" stopIfTrue="1">
      <formula>#REF!&lt;1</formula>
    </cfRule>
  </conditionalFormatting>
  <conditionalFormatting sqref="AV7">
    <cfRule type="expression" dxfId="1613" priority="2743" stopIfTrue="1">
      <formula>#REF!&lt;1</formula>
    </cfRule>
  </conditionalFormatting>
  <conditionalFormatting sqref="AW11:AW15">
    <cfRule type="expression" dxfId="1612" priority="2736" stopIfTrue="1">
      <formula>#REF!&lt;1</formula>
    </cfRule>
  </conditionalFormatting>
  <conditionalFormatting sqref="AW5">
    <cfRule type="expression" dxfId="1611" priority="2729" stopIfTrue="1">
      <formula>#REF!&lt;1</formula>
    </cfRule>
  </conditionalFormatting>
  <conditionalFormatting sqref="AW6">
    <cfRule type="expression" dxfId="1610" priority="2728" stopIfTrue="1">
      <formula>#REF!&lt;1</formula>
    </cfRule>
  </conditionalFormatting>
  <conditionalFormatting sqref="AV7">
    <cfRule type="expression" dxfId="1609" priority="2723" stopIfTrue="1">
      <formula>#REF!&lt;1</formula>
    </cfRule>
  </conditionalFormatting>
  <conditionalFormatting sqref="AW11:AW15">
    <cfRule type="expression" dxfId="1608" priority="2716" stopIfTrue="1">
      <formula>#REF!&lt;1</formula>
    </cfRule>
  </conditionalFormatting>
  <conditionalFormatting sqref="AW5">
    <cfRule type="expression" dxfId="1607" priority="2709" stopIfTrue="1">
      <formula>#REF!&lt;1</formula>
    </cfRule>
  </conditionalFormatting>
  <conditionalFormatting sqref="AW6">
    <cfRule type="expression" dxfId="1606" priority="2708" stopIfTrue="1">
      <formula>#REF!&lt;1</formula>
    </cfRule>
  </conditionalFormatting>
  <conditionalFormatting sqref="AY7">
    <cfRule type="expression" dxfId="1605" priority="2703" stopIfTrue="1">
      <formula>#REF!&lt;1</formula>
    </cfRule>
  </conditionalFormatting>
  <conditionalFormatting sqref="AZ11:AZ15">
    <cfRule type="expression" dxfId="1604" priority="2696" stopIfTrue="1">
      <formula>#REF!&lt;1</formula>
    </cfRule>
  </conditionalFormatting>
  <conditionalFormatting sqref="AZ5">
    <cfRule type="expression" dxfId="1603" priority="2689" stopIfTrue="1">
      <formula>#REF!&lt;1</formula>
    </cfRule>
  </conditionalFormatting>
  <conditionalFormatting sqref="AZ6">
    <cfRule type="expression" dxfId="1602" priority="2688" stopIfTrue="1">
      <formula>#REF!&lt;1</formula>
    </cfRule>
  </conditionalFormatting>
  <conditionalFormatting sqref="AY7">
    <cfRule type="expression" dxfId="1601" priority="2683" stopIfTrue="1">
      <formula>#REF!&lt;1</formula>
    </cfRule>
  </conditionalFormatting>
  <conditionalFormatting sqref="AZ11:AZ15">
    <cfRule type="expression" dxfId="1600" priority="2676" stopIfTrue="1">
      <formula>#REF!&lt;1</formula>
    </cfRule>
  </conditionalFormatting>
  <conditionalFormatting sqref="AZ5">
    <cfRule type="expression" dxfId="1599" priority="2669" stopIfTrue="1">
      <formula>#REF!&lt;1</formula>
    </cfRule>
  </conditionalFormatting>
  <conditionalFormatting sqref="AZ6">
    <cfRule type="expression" dxfId="1598" priority="2668" stopIfTrue="1">
      <formula>#REF!&lt;1</formula>
    </cfRule>
  </conditionalFormatting>
  <conditionalFormatting sqref="BB7">
    <cfRule type="expression" dxfId="1597" priority="2663" stopIfTrue="1">
      <formula>#REF!&lt;1</formula>
    </cfRule>
  </conditionalFormatting>
  <conditionalFormatting sqref="BC11:BC15">
    <cfRule type="expression" dxfId="1596" priority="2656" stopIfTrue="1">
      <formula>#REF!&lt;1</formula>
    </cfRule>
  </conditionalFormatting>
  <conditionalFormatting sqref="BC5">
    <cfRule type="expression" dxfId="1595" priority="2649" stopIfTrue="1">
      <formula>#REF!&lt;1</formula>
    </cfRule>
  </conditionalFormatting>
  <conditionalFormatting sqref="BC6">
    <cfRule type="expression" dxfId="1594" priority="2648" stopIfTrue="1">
      <formula>#REF!&lt;1</formula>
    </cfRule>
  </conditionalFormatting>
  <conditionalFormatting sqref="BB7">
    <cfRule type="expression" dxfId="1593" priority="2643" stopIfTrue="1">
      <formula>#REF!&lt;1</formula>
    </cfRule>
  </conditionalFormatting>
  <conditionalFormatting sqref="BC11:BC15">
    <cfRule type="expression" dxfId="1592" priority="2636" stopIfTrue="1">
      <formula>#REF!&lt;1</formula>
    </cfRule>
  </conditionalFormatting>
  <conditionalFormatting sqref="BC5">
    <cfRule type="expression" dxfId="1591" priority="2629" stopIfTrue="1">
      <formula>#REF!&lt;1</formula>
    </cfRule>
  </conditionalFormatting>
  <conditionalFormatting sqref="BC6">
    <cfRule type="expression" dxfId="1590" priority="2628" stopIfTrue="1">
      <formula>#REF!&lt;1</formula>
    </cfRule>
  </conditionalFormatting>
  <conditionalFormatting sqref="BE7">
    <cfRule type="expression" dxfId="1589" priority="2623" stopIfTrue="1">
      <formula>#REF!&lt;1</formula>
    </cfRule>
  </conditionalFormatting>
  <conditionalFormatting sqref="BF11:BF15">
    <cfRule type="expression" dxfId="1588" priority="2616" stopIfTrue="1">
      <formula>#REF!&lt;1</formula>
    </cfRule>
  </conditionalFormatting>
  <conditionalFormatting sqref="BF5">
    <cfRule type="expression" dxfId="1587" priority="2609" stopIfTrue="1">
      <formula>#REF!&lt;1</formula>
    </cfRule>
  </conditionalFormatting>
  <conditionalFormatting sqref="BF6">
    <cfRule type="expression" dxfId="1586" priority="2608" stopIfTrue="1">
      <formula>#REF!&lt;1</formula>
    </cfRule>
  </conditionalFormatting>
  <conditionalFormatting sqref="BE7">
    <cfRule type="expression" dxfId="1585" priority="2603" stopIfTrue="1">
      <formula>#REF!&lt;1</formula>
    </cfRule>
  </conditionalFormatting>
  <conditionalFormatting sqref="BF11:BF15">
    <cfRule type="expression" dxfId="1584" priority="2596" stopIfTrue="1">
      <formula>#REF!&lt;1</formula>
    </cfRule>
  </conditionalFormatting>
  <conditionalFormatting sqref="BF5">
    <cfRule type="expression" dxfId="1583" priority="2589" stopIfTrue="1">
      <formula>#REF!&lt;1</formula>
    </cfRule>
  </conditionalFormatting>
  <conditionalFormatting sqref="BF6">
    <cfRule type="expression" dxfId="1582" priority="2588" stopIfTrue="1">
      <formula>#REF!&lt;1</formula>
    </cfRule>
  </conditionalFormatting>
  <conditionalFormatting sqref="BH7">
    <cfRule type="expression" dxfId="1581" priority="2583" stopIfTrue="1">
      <formula>#REF!&lt;1</formula>
    </cfRule>
  </conditionalFormatting>
  <conditionalFormatting sqref="BI11:BI15">
    <cfRule type="expression" dxfId="1580" priority="2576" stopIfTrue="1">
      <formula>#REF!&lt;1</formula>
    </cfRule>
  </conditionalFormatting>
  <conditionalFormatting sqref="BI5">
    <cfRule type="expression" dxfId="1579" priority="2569" stopIfTrue="1">
      <formula>#REF!&lt;1</formula>
    </cfRule>
  </conditionalFormatting>
  <conditionalFormatting sqref="BI6">
    <cfRule type="expression" dxfId="1578" priority="2568" stopIfTrue="1">
      <formula>#REF!&lt;1</formula>
    </cfRule>
  </conditionalFormatting>
  <conditionalFormatting sqref="BH7">
    <cfRule type="expression" dxfId="1577" priority="2563" stopIfTrue="1">
      <formula>#REF!&lt;1</formula>
    </cfRule>
  </conditionalFormatting>
  <conditionalFormatting sqref="BI11:BI15">
    <cfRule type="expression" dxfId="1576" priority="2556" stopIfTrue="1">
      <formula>#REF!&lt;1</formula>
    </cfRule>
  </conditionalFormatting>
  <conditionalFormatting sqref="BI5">
    <cfRule type="expression" dxfId="1575" priority="2549" stopIfTrue="1">
      <formula>#REF!&lt;1</formula>
    </cfRule>
  </conditionalFormatting>
  <conditionalFormatting sqref="BI6">
    <cfRule type="expression" dxfId="1574" priority="2548" stopIfTrue="1">
      <formula>#REF!&lt;1</formula>
    </cfRule>
  </conditionalFormatting>
  <conditionalFormatting sqref="BK7">
    <cfRule type="expression" dxfId="1573" priority="2543" stopIfTrue="1">
      <formula>#REF!&lt;1</formula>
    </cfRule>
  </conditionalFormatting>
  <conditionalFormatting sqref="BL11:BL15">
    <cfRule type="expression" dxfId="1572" priority="2536" stopIfTrue="1">
      <formula>#REF!&lt;1</formula>
    </cfRule>
  </conditionalFormatting>
  <conditionalFormatting sqref="BL5">
    <cfRule type="expression" dxfId="1571" priority="2529" stopIfTrue="1">
      <formula>#REF!&lt;1</formula>
    </cfRule>
  </conditionalFormatting>
  <conditionalFormatting sqref="BL6">
    <cfRule type="expression" dxfId="1570" priority="2528" stopIfTrue="1">
      <formula>#REF!&lt;1</formula>
    </cfRule>
  </conditionalFormatting>
  <conditionalFormatting sqref="BK7">
    <cfRule type="expression" dxfId="1569" priority="2523" stopIfTrue="1">
      <formula>#REF!&lt;1</formula>
    </cfRule>
  </conditionalFormatting>
  <conditionalFormatting sqref="BL11:BL15">
    <cfRule type="expression" dxfId="1568" priority="2516" stopIfTrue="1">
      <formula>#REF!&lt;1</formula>
    </cfRule>
  </conditionalFormatting>
  <conditionalFormatting sqref="BL5">
    <cfRule type="expression" dxfId="1567" priority="2509" stopIfTrue="1">
      <formula>#REF!&lt;1</formula>
    </cfRule>
  </conditionalFormatting>
  <conditionalFormatting sqref="BL6">
    <cfRule type="expression" dxfId="1566" priority="2508" stopIfTrue="1">
      <formula>#REF!&lt;1</formula>
    </cfRule>
  </conditionalFormatting>
  <conditionalFormatting sqref="BN7">
    <cfRule type="expression" dxfId="1565" priority="2503" stopIfTrue="1">
      <formula>#REF!&lt;1</formula>
    </cfRule>
  </conditionalFormatting>
  <conditionalFormatting sqref="BO11:BO15">
    <cfRule type="expression" dxfId="1564" priority="2496" stopIfTrue="1">
      <formula>#REF!&lt;1</formula>
    </cfRule>
  </conditionalFormatting>
  <conditionalFormatting sqref="BO5">
    <cfRule type="expression" dxfId="1563" priority="2489" stopIfTrue="1">
      <formula>#REF!&lt;1</formula>
    </cfRule>
  </conditionalFormatting>
  <conditionalFormatting sqref="BO6">
    <cfRule type="expression" dxfId="1562" priority="2488" stopIfTrue="1">
      <formula>#REF!&lt;1</formula>
    </cfRule>
  </conditionalFormatting>
  <conditionalFormatting sqref="BN7">
    <cfRule type="expression" dxfId="1561" priority="2483" stopIfTrue="1">
      <formula>#REF!&lt;1</formula>
    </cfRule>
  </conditionalFormatting>
  <conditionalFormatting sqref="BO11:BO15">
    <cfRule type="expression" dxfId="1560" priority="2476" stopIfTrue="1">
      <formula>#REF!&lt;1</formula>
    </cfRule>
  </conditionalFormatting>
  <conditionalFormatting sqref="BO5">
    <cfRule type="expression" dxfId="1559" priority="2469" stopIfTrue="1">
      <formula>#REF!&lt;1</formula>
    </cfRule>
  </conditionalFormatting>
  <conditionalFormatting sqref="BO6">
    <cfRule type="expression" dxfId="1558" priority="2468" stopIfTrue="1">
      <formula>#REF!&lt;1</formula>
    </cfRule>
  </conditionalFormatting>
  <conditionalFormatting sqref="BQ7">
    <cfRule type="expression" dxfId="1557" priority="2463" stopIfTrue="1">
      <formula>#REF!&lt;1</formula>
    </cfRule>
  </conditionalFormatting>
  <conditionalFormatting sqref="BR11:BR15">
    <cfRule type="expression" dxfId="1556" priority="2456" stopIfTrue="1">
      <formula>#REF!&lt;1</formula>
    </cfRule>
  </conditionalFormatting>
  <conditionalFormatting sqref="BR5">
    <cfRule type="expression" dxfId="1555" priority="2449" stopIfTrue="1">
      <formula>#REF!&lt;1</formula>
    </cfRule>
  </conditionalFormatting>
  <conditionalFormatting sqref="BR6">
    <cfRule type="expression" dxfId="1554" priority="2448" stopIfTrue="1">
      <formula>#REF!&lt;1</formula>
    </cfRule>
  </conditionalFormatting>
  <conditionalFormatting sqref="BQ7">
    <cfRule type="expression" dxfId="1553" priority="2443" stopIfTrue="1">
      <formula>#REF!&lt;1</formula>
    </cfRule>
  </conditionalFormatting>
  <conditionalFormatting sqref="BR11:BR15">
    <cfRule type="expression" dxfId="1552" priority="2436" stopIfTrue="1">
      <formula>#REF!&lt;1</formula>
    </cfRule>
  </conditionalFormatting>
  <conditionalFormatting sqref="BR5">
    <cfRule type="expression" dxfId="1551" priority="2429" stopIfTrue="1">
      <formula>#REF!&lt;1</formula>
    </cfRule>
  </conditionalFormatting>
  <conditionalFormatting sqref="BR6">
    <cfRule type="expression" dxfId="1550" priority="2428" stopIfTrue="1">
      <formula>#REF!&lt;1</formula>
    </cfRule>
  </conditionalFormatting>
  <conditionalFormatting sqref="BT7">
    <cfRule type="expression" dxfId="1549" priority="2423" stopIfTrue="1">
      <formula>#REF!&lt;1</formula>
    </cfRule>
  </conditionalFormatting>
  <conditionalFormatting sqref="BU11:BU15">
    <cfRule type="expression" dxfId="1548" priority="2416" stopIfTrue="1">
      <formula>#REF!&lt;1</formula>
    </cfRule>
  </conditionalFormatting>
  <conditionalFormatting sqref="BU5">
    <cfRule type="expression" dxfId="1547" priority="2409" stopIfTrue="1">
      <formula>#REF!&lt;1</formula>
    </cfRule>
  </conditionalFormatting>
  <conditionalFormatting sqref="BU6">
    <cfRule type="expression" dxfId="1546" priority="2408" stopIfTrue="1">
      <formula>#REF!&lt;1</formula>
    </cfRule>
  </conditionalFormatting>
  <conditionalFormatting sqref="BT7">
    <cfRule type="expression" dxfId="1545" priority="2403" stopIfTrue="1">
      <formula>#REF!&lt;1</formula>
    </cfRule>
  </conditionalFormatting>
  <conditionalFormatting sqref="BU11:BU15">
    <cfRule type="expression" dxfId="1544" priority="2396" stopIfTrue="1">
      <formula>#REF!&lt;1</formula>
    </cfRule>
  </conditionalFormatting>
  <conditionalFormatting sqref="BU5">
    <cfRule type="expression" dxfId="1543" priority="2389" stopIfTrue="1">
      <formula>#REF!&lt;1</formula>
    </cfRule>
  </conditionalFormatting>
  <conditionalFormatting sqref="BU6">
    <cfRule type="expression" dxfId="1542" priority="2388" stopIfTrue="1">
      <formula>#REF!&lt;1</formula>
    </cfRule>
  </conditionalFormatting>
  <conditionalFormatting sqref="BW7">
    <cfRule type="expression" dxfId="1541" priority="2383" stopIfTrue="1">
      <formula>#REF!&lt;1</formula>
    </cfRule>
  </conditionalFormatting>
  <conditionalFormatting sqref="BX11:BX15">
    <cfRule type="expression" dxfId="1540" priority="2376" stopIfTrue="1">
      <formula>#REF!&lt;1</formula>
    </cfRule>
  </conditionalFormatting>
  <conditionalFormatting sqref="BX5">
    <cfRule type="expression" dxfId="1539" priority="2369" stopIfTrue="1">
      <formula>#REF!&lt;1</formula>
    </cfRule>
  </conditionalFormatting>
  <conditionalFormatting sqref="BX6">
    <cfRule type="expression" dxfId="1538" priority="2368" stopIfTrue="1">
      <formula>#REF!&lt;1</formula>
    </cfRule>
  </conditionalFormatting>
  <conditionalFormatting sqref="BW7">
    <cfRule type="expression" dxfId="1537" priority="2363" stopIfTrue="1">
      <formula>#REF!&lt;1</formula>
    </cfRule>
  </conditionalFormatting>
  <conditionalFormatting sqref="BX11:BX15">
    <cfRule type="expression" dxfId="1536" priority="2356" stopIfTrue="1">
      <formula>#REF!&lt;1</formula>
    </cfRule>
  </conditionalFormatting>
  <conditionalFormatting sqref="BX5">
    <cfRule type="expression" dxfId="1535" priority="2349" stopIfTrue="1">
      <formula>#REF!&lt;1</formula>
    </cfRule>
  </conditionalFormatting>
  <conditionalFormatting sqref="BX6">
    <cfRule type="expression" dxfId="1534" priority="2348" stopIfTrue="1">
      <formula>#REF!&lt;1</formula>
    </cfRule>
  </conditionalFormatting>
  <conditionalFormatting sqref="BZ7">
    <cfRule type="expression" dxfId="1533" priority="2343" stopIfTrue="1">
      <formula>#REF!&lt;1</formula>
    </cfRule>
  </conditionalFormatting>
  <conditionalFormatting sqref="CA11:CA15">
    <cfRule type="expression" dxfId="1532" priority="2336" stopIfTrue="1">
      <formula>#REF!&lt;1</formula>
    </cfRule>
  </conditionalFormatting>
  <conditionalFormatting sqref="CA5">
    <cfRule type="expression" dxfId="1531" priority="2329" stopIfTrue="1">
      <formula>#REF!&lt;1</formula>
    </cfRule>
  </conditionalFormatting>
  <conditionalFormatting sqref="CA6">
    <cfRule type="expression" dxfId="1530" priority="2328" stopIfTrue="1">
      <formula>#REF!&lt;1</formula>
    </cfRule>
  </conditionalFormatting>
  <conditionalFormatting sqref="BZ7">
    <cfRule type="expression" dxfId="1529" priority="2323" stopIfTrue="1">
      <formula>#REF!&lt;1</formula>
    </cfRule>
  </conditionalFormatting>
  <conditionalFormatting sqref="CA11:CA15">
    <cfRule type="expression" dxfId="1528" priority="2316" stopIfTrue="1">
      <formula>#REF!&lt;1</formula>
    </cfRule>
  </conditionalFormatting>
  <conditionalFormatting sqref="CA5">
    <cfRule type="expression" dxfId="1527" priority="2309" stopIfTrue="1">
      <formula>#REF!&lt;1</formula>
    </cfRule>
  </conditionalFormatting>
  <conditionalFormatting sqref="CA6">
    <cfRule type="expression" dxfId="1526" priority="2308" stopIfTrue="1">
      <formula>#REF!&lt;1</formula>
    </cfRule>
  </conditionalFormatting>
  <conditionalFormatting sqref="CC7">
    <cfRule type="expression" dxfId="1525" priority="2303" stopIfTrue="1">
      <formula>#REF!&lt;1</formula>
    </cfRule>
  </conditionalFormatting>
  <conditionalFormatting sqref="CD11:CD15">
    <cfRule type="expression" dxfId="1524" priority="2296" stopIfTrue="1">
      <formula>#REF!&lt;1</formula>
    </cfRule>
  </conditionalFormatting>
  <conditionalFormatting sqref="CD5">
    <cfRule type="expression" dxfId="1523" priority="2289" stopIfTrue="1">
      <formula>#REF!&lt;1</formula>
    </cfRule>
  </conditionalFormatting>
  <conditionalFormatting sqref="CD6">
    <cfRule type="expression" dxfId="1522" priority="2288" stopIfTrue="1">
      <formula>#REF!&lt;1</formula>
    </cfRule>
  </conditionalFormatting>
  <conditionalFormatting sqref="CC7">
    <cfRule type="expression" dxfId="1521" priority="2283" stopIfTrue="1">
      <formula>#REF!&lt;1</formula>
    </cfRule>
  </conditionalFormatting>
  <conditionalFormatting sqref="CD11:CD15">
    <cfRule type="expression" dxfId="1520" priority="2276" stopIfTrue="1">
      <formula>#REF!&lt;1</formula>
    </cfRule>
  </conditionalFormatting>
  <conditionalFormatting sqref="CD5">
    <cfRule type="expression" dxfId="1519" priority="2269" stopIfTrue="1">
      <formula>#REF!&lt;1</formula>
    </cfRule>
  </conditionalFormatting>
  <conditionalFormatting sqref="CD6">
    <cfRule type="expression" dxfId="1518" priority="2268" stopIfTrue="1">
      <formula>#REF!&lt;1</formula>
    </cfRule>
  </conditionalFormatting>
  <conditionalFormatting sqref="CF7">
    <cfRule type="expression" dxfId="1517" priority="2263" stopIfTrue="1">
      <formula>#REF!&lt;1</formula>
    </cfRule>
  </conditionalFormatting>
  <conditionalFormatting sqref="CG11:CG15">
    <cfRule type="expression" dxfId="1516" priority="2256" stopIfTrue="1">
      <formula>#REF!&lt;1</formula>
    </cfRule>
  </conditionalFormatting>
  <conditionalFormatting sqref="CG5">
    <cfRule type="expression" dxfId="1515" priority="2249" stopIfTrue="1">
      <formula>#REF!&lt;1</formula>
    </cfRule>
  </conditionalFormatting>
  <conditionalFormatting sqref="CG6">
    <cfRule type="expression" dxfId="1514" priority="2248" stopIfTrue="1">
      <formula>#REF!&lt;1</formula>
    </cfRule>
  </conditionalFormatting>
  <conditionalFormatting sqref="CF7">
    <cfRule type="expression" dxfId="1513" priority="2243" stopIfTrue="1">
      <formula>#REF!&lt;1</formula>
    </cfRule>
  </conditionalFormatting>
  <conditionalFormatting sqref="CG11:CG15">
    <cfRule type="expression" dxfId="1512" priority="2236" stopIfTrue="1">
      <formula>#REF!&lt;1</formula>
    </cfRule>
  </conditionalFormatting>
  <conditionalFormatting sqref="CG5">
    <cfRule type="expression" dxfId="1511" priority="2229" stopIfTrue="1">
      <formula>#REF!&lt;1</formula>
    </cfRule>
  </conditionalFormatting>
  <conditionalFormatting sqref="CG6">
    <cfRule type="expression" dxfId="1510" priority="2228" stopIfTrue="1">
      <formula>#REF!&lt;1</formula>
    </cfRule>
  </conditionalFormatting>
  <conditionalFormatting sqref="CI7">
    <cfRule type="expression" dxfId="1509" priority="2223" stopIfTrue="1">
      <formula>#REF!&lt;1</formula>
    </cfRule>
  </conditionalFormatting>
  <conditionalFormatting sqref="CJ11:CJ15">
    <cfRule type="expression" dxfId="1508" priority="2216" stopIfTrue="1">
      <formula>#REF!&lt;1</formula>
    </cfRule>
  </conditionalFormatting>
  <conditionalFormatting sqref="CJ5">
    <cfRule type="expression" dxfId="1507" priority="2209" stopIfTrue="1">
      <formula>#REF!&lt;1</formula>
    </cfRule>
  </conditionalFormatting>
  <conditionalFormatting sqref="CJ6">
    <cfRule type="expression" dxfId="1506" priority="2208" stopIfTrue="1">
      <formula>#REF!&lt;1</formula>
    </cfRule>
  </conditionalFormatting>
  <conditionalFormatting sqref="CI7">
    <cfRule type="expression" dxfId="1505" priority="2203" stopIfTrue="1">
      <formula>#REF!&lt;1</formula>
    </cfRule>
  </conditionalFormatting>
  <conditionalFormatting sqref="CJ11:CJ15">
    <cfRule type="expression" dxfId="1504" priority="2196" stopIfTrue="1">
      <formula>#REF!&lt;1</formula>
    </cfRule>
  </conditionalFormatting>
  <conditionalFormatting sqref="CJ5">
    <cfRule type="expression" dxfId="1503" priority="2189" stopIfTrue="1">
      <formula>#REF!&lt;1</formula>
    </cfRule>
  </conditionalFormatting>
  <conditionalFormatting sqref="CJ6">
    <cfRule type="expression" dxfId="1502" priority="2188" stopIfTrue="1">
      <formula>#REF!&lt;1</formula>
    </cfRule>
  </conditionalFormatting>
  <conditionalFormatting sqref="CL7">
    <cfRule type="expression" dxfId="1501" priority="2183" stopIfTrue="1">
      <formula>#REF!&lt;1</formula>
    </cfRule>
  </conditionalFormatting>
  <conditionalFormatting sqref="CM11:CM15">
    <cfRule type="expression" dxfId="1500" priority="2176" stopIfTrue="1">
      <formula>#REF!&lt;1</formula>
    </cfRule>
  </conditionalFormatting>
  <conditionalFormatting sqref="CM5">
    <cfRule type="expression" dxfId="1499" priority="2169" stopIfTrue="1">
      <formula>#REF!&lt;1</formula>
    </cfRule>
  </conditionalFormatting>
  <conditionalFormatting sqref="CM6">
    <cfRule type="expression" dxfId="1498" priority="2168" stopIfTrue="1">
      <formula>#REF!&lt;1</formula>
    </cfRule>
  </conditionalFormatting>
  <conditionalFormatting sqref="CL7">
    <cfRule type="expression" dxfId="1497" priority="2163" stopIfTrue="1">
      <formula>#REF!&lt;1</formula>
    </cfRule>
  </conditionalFormatting>
  <conditionalFormatting sqref="CM11:CM15">
    <cfRule type="expression" dxfId="1496" priority="2156" stopIfTrue="1">
      <formula>#REF!&lt;1</formula>
    </cfRule>
  </conditionalFormatting>
  <conditionalFormatting sqref="CM5">
    <cfRule type="expression" dxfId="1495" priority="2149" stopIfTrue="1">
      <formula>#REF!&lt;1</formula>
    </cfRule>
  </conditionalFormatting>
  <conditionalFormatting sqref="CM6">
    <cfRule type="expression" dxfId="1494" priority="2148" stopIfTrue="1">
      <formula>#REF!&lt;1</formula>
    </cfRule>
  </conditionalFormatting>
  <conditionalFormatting sqref="B21">
    <cfRule type="expression" dxfId="1493" priority="2147" stopIfTrue="1">
      <formula>#REF!&lt;1</formula>
    </cfRule>
  </conditionalFormatting>
  <conditionalFormatting sqref="D21">
    <cfRule type="expression" dxfId="1492" priority="2146" stopIfTrue="1">
      <formula>#REF!&lt;1</formula>
    </cfRule>
  </conditionalFormatting>
  <conditionalFormatting sqref="AB23">
    <cfRule type="expression" dxfId="1491" priority="1690" stopIfTrue="1">
      <formula>#REF!&lt;1</formula>
    </cfRule>
  </conditionalFormatting>
  <conditionalFormatting sqref="F48">
    <cfRule type="expression" dxfId="1490" priority="1931" stopIfTrue="1">
      <formula>F$24="Killed"</formula>
    </cfRule>
    <cfRule type="expression" dxfId="1489" priority="1932" stopIfTrue="1">
      <formula>F$24="Helpless"</formula>
    </cfRule>
  </conditionalFormatting>
  <conditionalFormatting sqref="F25">
    <cfRule type="expression" dxfId="1488" priority="1929" stopIfTrue="1">
      <formula>#REF!&lt;1</formula>
    </cfRule>
  </conditionalFormatting>
  <conditionalFormatting sqref="F26">
    <cfRule type="expression" dxfId="1487" priority="1928" stopIfTrue="1">
      <formula>#REF!&lt;1</formula>
    </cfRule>
  </conditionalFormatting>
  <conditionalFormatting sqref="F27">
    <cfRule type="expression" dxfId="1486" priority="1927" stopIfTrue="1">
      <formula>#REF!&lt;1</formula>
    </cfRule>
  </conditionalFormatting>
  <conditionalFormatting sqref="F44">
    <cfRule type="expression" dxfId="1485" priority="1926" stopIfTrue="1">
      <formula>#REF!&lt;1</formula>
    </cfRule>
  </conditionalFormatting>
  <conditionalFormatting sqref="F17:F19">
    <cfRule type="expression" dxfId="1484" priority="1925" stopIfTrue="1">
      <formula>#REF!&lt;1</formula>
    </cfRule>
  </conditionalFormatting>
  <conditionalFormatting sqref="G19">
    <cfRule type="expression" dxfId="1483" priority="1924" stopIfTrue="1">
      <formula>#REF!&lt;1</formula>
    </cfRule>
  </conditionalFormatting>
  <conditionalFormatting sqref="G20">
    <cfRule type="expression" dxfId="1482" priority="1923" stopIfTrue="1">
      <formula>#REF!&lt;1</formula>
    </cfRule>
  </conditionalFormatting>
  <conditionalFormatting sqref="AB23">
    <cfRule type="expression" dxfId="1481" priority="1674" stopIfTrue="1">
      <formula>#REF!&lt;1</formula>
    </cfRule>
  </conditionalFormatting>
  <conditionalFormatting sqref="G23">
    <cfRule type="expression" dxfId="1480" priority="1921" stopIfTrue="1">
      <formula>#REF!&lt;1</formula>
    </cfRule>
  </conditionalFormatting>
  <conditionalFormatting sqref="AB19">
    <cfRule type="expression" dxfId="1479" priority="1677" stopIfTrue="1">
      <formula>#REF!&lt;1</formula>
    </cfRule>
  </conditionalFormatting>
  <conditionalFormatting sqref="AB20">
    <cfRule type="expression" dxfId="1478" priority="1676" stopIfTrue="1">
      <formula>#REF!&lt;1</formula>
    </cfRule>
  </conditionalFormatting>
  <conditionalFormatting sqref="F48">
    <cfRule type="expression" dxfId="1477" priority="1915" stopIfTrue="1">
      <formula>F$24="Killed"</formula>
    </cfRule>
    <cfRule type="expression" dxfId="1476" priority="1916" stopIfTrue="1">
      <formula>F$24="Helpless"</formula>
    </cfRule>
  </conditionalFormatting>
  <conditionalFormatting sqref="F25">
    <cfRule type="expression" dxfId="1475" priority="1913" stopIfTrue="1">
      <formula>#REF!&lt;1</formula>
    </cfRule>
  </conditionalFormatting>
  <conditionalFormatting sqref="F26">
    <cfRule type="expression" dxfId="1474" priority="1912" stopIfTrue="1">
      <formula>#REF!&lt;1</formula>
    </cfRule>
  </conditionalFormatting>
  <conditionalFormatting sqref="F27">
    <cfRule type="expression" dxfId="1473" priority="1911" stopIfTrue="1">
      <formula>#REF!&lt;1</formula>
    </cfRule>
  </conditionalFormatting>
  <conditionalFormatting sqref="F44">
    <cfRule type="expression" dxfId="1472" priority="1910" stopIfTrue="1">
      <formula>#REF!&lt;1</formula>
    </cfRule>
  </conditionalFormatting>
  <conditionalFormatting sqref="F17:F19">
    <cfRule type="expression" dxfId="1471" priority="1909" stopIfTrue="1">
      <formula>#REF!&lt;1</formula>
    </cfRule>
  </conditionalFormatting>
  <conditionalFormatting sqref="G19">
    <cfRule type="expression" dxfId="1470" priority="1908" stopIfTrue="1">
      <formula>#REF!&lt;1</formula>
    </cfRule>
  </conditionalFormatting>
  <conditionalFormatting sqref="G20">
    <cfRule type="expression" dxfId="1469" priority="1907" stopIfTrue="1">
      <formula>#REF!&lt;1</formula>
    </cfRule>
  </conditionalFormatting>
  <conditionalFormatting sqref="G23">
    <cfRule type="expression" dxfId="1468" priority="1905" stopIfTrue="1">
      <formula>#REF!&lt;1</formula>
    </cfRule>
  </conditionalFormatting>
  <conditionalFormatting sqref="AD17:AD19">
    <cfRule type="expression" dxfId="1467" priority="1661" stopIfTrue="1">
      <formula>#REF!&lt;1</formula>
    </cfRule>
  </conditionalFormatting>
  <conditionalFormatting sqref="AE19">
    <cfRule type="expression" dxfId="1466" priority="1660" stopIfTrue="1">
      <formula>#REF!&lt;1</formula>
    </cfRule>
  </conditionalFormatting>
  <conditionalFormatting sqref="G21">
    <cfRule type="expression" dxfId="1465" priority="1902" stopIfTrue="1">
      <formula>#REF!&lt;1</formula>
    </cfRule>
  </conditionalFormatting>
  <conditionalFormatting sqref="AE23">
    <cfRule type="expression" dxfId="1464" priority="1657" stopIfTrue="1">
      <formula>#REF!&lt;1</formula>
    </cfRule>
  </conditionalFormatting>
  <conditionalFormatting sqref="I48">
    <cfRule type="expression" dxfId="1463" priority="1898" stopIfTrue="1">
      <formula>I$24="Killed"</formula>
    </cfRule>
    <cfRule type="expression" dxfId="1462" priority="1899" stopIfTrue="1">
      <formula>I$24="Helpless"</formula>
    </cfRule>
  </conditionalFormatting>
  <conditionalFormatting sqref="I25">
    <cfRule type="expression" dxfId="1461" priority="1896" stopIfTrue="1">
      <formula>#REF!&lt;1</formula>
    </cfRule>
  </conditionalFormatting>
  <conditionalFormatting sqref="I26">
    <cfRule type="expression" dxfId="1460" priority="1895" stopIfTrue="1">
      <formula>#REF!&lt;1</formula>
    </cfRule>
  </conditionalFormatting>
  <conditionalFormatting sqref="I27">
    <cfRule type="expression" dxfId="1459" priority="1894" stopIfTrue="1">
      <formula>#REF!&lt;1</formula>
    </cfRule>
  </conditionalFormatting>
  <conditionalFormatting sqref="I44">
    <cfRule type="expression" dxfId="1458" priority="1893" stopIfTrue="1">
      <formula>#REF!&lt;1</formula>
    </cfRule>
  </conditionalFormatting>
  <conditionalFormatting sqref="I17:I19">
    <cfRule type="expression" dxfId="1457" priority="1892" stopIfTrue="1">
      <formula>#REF!&lt;1</formula>
    </cfRule>
  </conditionalFormatting>
  <conditionalFormatting sqref="J19">
    <cfRule type="expression" dxfId="1456" priority="1891" stopIfTrue="1">
      <formula>#REF!&lt;1</formula>
    </cfRule>
  </conditionalFormatting>
  <conditionalFormatting sqref="J20">
    <cfRule type="expression" dxfId="1455" priority="1890" stopIfTrue="1">
      <formula>#REF!&lt;1</formula>
    </cfRule>
  </conditionalFormatting>
  <conditionalFormatting sqref="AE23">
    <cfRule type="expression" dxfId="1454" priority="1641" stopIfTrue="1">
      <formula>#REF!&lt;1</formula>
    </cfRule>
  </conditionalFormatting>
  <conditionalFormatting sqref="J23">
    <cfRule type="expression" dxfId="1453" priority="1888" stopIfTrue="1">
      <formula>#REF!&lt;1</formula>
    </cfRule>
  </conditionalFormatting>
  <conditionalFormatting sqref="AE19">
    <cfRule type="expression" dxfId="1452" priority="1644" stopIfTrue="1">
      <formula>#REF!&lt;1</formula>
    </cfRule>
  </conditionalFormatting>
  <conditionalFormatting sqref="AE20">
    <cfRule type="expression" dxfId="1451" priority="1643" stopIfTrue="1">
      <formula>#REF!&lt;1</formula>
    </cfRule>
  </conditionalFormatting>
  <conditionalFormatting sqref="I48">
    <cfRule type="expression" dxfId="1450" priority="1882" stopIfTrue="1">
      <formula>I$24="Killed"</formula>
    </cfRule>
    <cfRule type="expression" dxfId="1449" priority="1883" stopIfTrue="1">
      <formula>I$24="Helpless"</formula>
    </cfRule>
  </conditionalFormatting>
  <conditionalFormatting sqref="I25">
    <cfRule type="expression" dxfId="1448" priority="1880" stopIfTrue="1">
      <formula>#REF!&lt;1</formula>
    </cfRule>
  </conditionalFormatting>
  <conditionalFormatting sqref="I26">
    <cfRule type="expression" dxfId="1447" priority="1879" stopIfTrue="1">
      <formula>#REF!&lt;1</formula>
    </cfRule>
  </conditionalFormatting>
  <conditionalFormatting sqref="I27">
    <cfRule type="expression" dxfId="1446" priority="1878" stopIfTrue="1">
      <formula>#REF!&lt;1</formula>
    </cfRule>
  </conditionalFormatting>
  <conditionalFormatting sqref="I44">
    <cfRule type="expression" dxfId="1445" priority="1877" stopIfTrue="1">
      <formula>#REF!&lt;1</formula>
    </cfRule>
  </conditionalFormatting>
  <conditionalFormatting sqref="I17:I19">
    <cfRule type="expression" dxfId="1444" priority="1876" stopIfTrue="1">
      <formula>#REF!&lt;1</formula>
    </cfRule>
  </conditionalFormatting>
  <conditionalFormatting sqref="J19">
    <cfRule type="expression" dxfId="1443" priority="1875" stopIfTrue="1">
      <formula>#REF!&lt;1</formula>
    </cfRule>
  </conditionalFormatting>
  <conditionalFormatting sqref="J20">
    <cfRule type="expression" dxfId="1442" priority="1874" stopIfTrue="1">
      <formula>#REF!&lt;1</formula>
    </cfRule>
  </conditionalFormatting>
  <conditionalFormatting sqref="J23">
    <cfRule type="expression" dxfId="1441" priority="1872" stopIfTrue="1">
      <formula>#REF!&lt;1</formula>
    </cfRule>
  </conditionalFormatting>
  <conditionalFormatting sqref="AG17:AG19">
    <cfRule type="expression" dxfId="1440" priority="1628" stopIfTrue="1">
      <formula>#REF!&lt;1</formula>
    </cfRule>
  </conditionalFormatting>
  <conditionalFormatting sqref="AH19">
    <cfRule type="expression" dxfId="1439" priority="1627" stopIfTrue="1">
      <formula>#REF!&lt;1</formula>
    </cfRule>
  </conditionalFormatting>
  <conditionalFormatting sqref="J21">
    <cfRule type="expression" dxfId="1438" priority="1869" stopIfTrue="1">
      <formula>#REF!&lt;1</formula>
    </cfRule>
  </conditionalFormatting>
  <conditionalFormatting sqref="AH23">
    <cfRule type="expression" dxfId="1437" priority="1624" stopIfTrue="1">
      <formula>#REF!&lt;1</formula>
    </cfRule>
  </conditionalFormatting>
  <conditionalFormatting sqref="L48">
    <cfRule type="expression" dxfId="1436" priority="1865" stopIfTrue="1">
      <formula>L$24="Killed"</formula>
    </cfRule>
    <cfRule type="expression" dxfId="1435" priority="1866" stopIfTrue="1">
      <formula>L$24="Helpless"</formula>
    </cfRule>
  </conditionalFormatting>
  <conditionalFormatting sqref="L25">
    <cfRule type="expression" dxfId="1434" priority="1863" stopIfTrue="1">
      <formula>#REF!&lt;1</formula>
    </cfRule>
  </conditionalFormatting>
  <conditionalFormatting sqref="L26">
    <cfRule type="expression" dxfId="1433" priority="1862" stopIfTrue="1">
      <formula>#REF!&lt;1</formula>
    </cfRule>
  </conditionalFormatting>
  <conditionalFormatting sqref="L27">
    <cfRule type="expression" dxfId="1432" priority="1861" stopIfTrue="1">
      <formula>#REF!&lt;1</formula>
    </cfRule>
  </conditionalFormatting>
  <conditionalFormatting sqref="L44">
    <cfRule type="expression" dxfId="1431" priority="1860" stopIfTrue="1">
      <formula>#REF!&lt;1</formula>
    </cfRule>
  </conditionalFormatting>
  <conditionalFormatting sqref="L17:L19">
    <cfRule type="expression" dxfId="1430" priority="1859" stopIfTrue="1">
      <formula>#REF!&lt;1</formula>
    </cfRule>
  </conditionalFormatting>
  <conditionalFormatting sqref="M19">
    <cfRule type="expression" dxfId="1429" priority="1858" stopIfTrue="1">
      <formula>#REF!&lt;1</formula>
    </cfRule>
  </conditionalFormatting>
  <conditionalFormatting sqref="M20">
    <cfRule type="expression" dxfId="1428" priority="1857" stopIfTrue="1">
      <formula>#REF!&lt;1</formula>
    </cfRule>
  </conditionalFormatting>
  <conditionalFormatting sqref="AH23">
    <cfRule type="expression" dxfId="1427" priority="1608" stopIfTrue="1">
      <formula>#REF!&lt;1</formula>
    </cfRule>
  </conditionalFormatting>
  <conditionalFormatting sqref="M23">
    <cfRule type="expression" dxfId="1426" priority="1855" stopIfTrue="1">
      <formula>#REF!&lt;1</formula>
    </cfRule>
  </conditionalFormatting>
  <conditionalFormatting sqref="AH19">
    <cfRule type="expression" dxfId="1425" priority="1611" stopIfTrue="1">
      <formula>#REF!&lt;1</formula>
    </cfRule>
  </conditionalFormatting>
  <conditionalFormatting sqref="AH20">
    <cfRule type="expression" dxfId="1424" priority="1610" stopIfTrue="1">
      <formula>#REF!&lt;1</formula>
    </cfRule>
  </conditionalFormatting>
  <conditionalFormatting sqref="L48">
    <cfRule type="expression" dxfId="1423" priority="1849" stopIfTrue="1">
      <formula>L$24="Killed"</formula>
    </cfRule>
    <cfRule type="expression" dxfId="1422" priority="1850" stopIfTrue="1">
      <formula>L$24="Helpless"</formula>
    </cfRule>
  </conditionalFormatting>
  <conditionalFormatting sqref="L25">
    <cfRule type="expression" dxfId="1421" priority="1847" stopIfTrue="1">
      <formula>#REF!&lt;1</formula>
    </cfRule>
  </conditionalFormatting>
  <conditionalFormatting sqref="L26">
    <cfRule type="expression" dxfId="1420" priority="1846" stopIfTrue="1">
      <formula>#REF!&lt;1</formula>
    </cfRule>
  </conditionalFormatting>
  <conditionalFormatting sqref="L27">
    <cfRule type="expression" dxfId="1419" priority="1845" stopIfTrue="1">
      <formula>#REF!&lt;1</formula>
    </cfRule>
  </conditionalFormatting>
  <conditionalFormatting sqref="L44">
    <cfRule type="expression" dxfId="1418" priority="1844" stopIfTrue="1">
      <formula>#REF!&lt;1</formula>
    </cfRule>
  </conditionalFormatting>
  <conditionalFormatting sqref="L17:L19">
    <cfRule type="expression" dxfId="1417" priority="1843" stopIfTrue="1">
      <formula>#REF!&lt;1</formula>
    </cfRule>
  </conditionalFormatting>
  <conditionalFormatting sqref="M19">
    <cfRule type="expression" dxfId="1416" priority="1842" stopIfTrue="1">
      <formula>#REF!&lt;1</formula>
    </cfRule>
  </conditionalFormatting>
  <conditionalFormatting sqref="M20">
    <cfRule type="expression" dxfId="1415" priority="1841" stopIfTrue="1">
      <formula>#REF!&lt;1</formula>
    </cfRule>
  </conditionalFormatting>
  <conditionalFormatting sqref="M23">
    <cfRule type="expression" dxfId="1414" priority="1839" stopIfTrue="1">
      <formula>#REF!&lt;1</formula>
    </cfRule>
  </conditionalFormatting>
  <conditionalFormatting sqref="AJ17:AJ19">
    <cfRule type="expression" dxfId="1413" priority="1595" stopIfTrue="1">
      <formula>#REF!&lt;1</formula>
    </cfRule>
  </conditionalFormatting>
  <conditionalFormatting sqref="AK19">
    <cfRule type="expression" dxfId="1412" priority="1594" stopIfTrue="1">
      <formula>#REF!&lt;1</formula>
    </cfRule>
  </conditionalFormatting>
  <conditionalFormatting sqref="M21">
    <cfRule type="expression" dxfId="1411" priority="1836" stopIfTrue="1">
      <formula>#REF!&lt;1</formula>
    </cfRule>
  </conditionalFormatting>
  <conditionalFormatting sqref="AK23">
    <cfRule type="expression" dxfId="1410" priority="1591" stopIfTrue="1">
      <formula>#REF!&lt;1</formula>
    </cfRule>
  </conditionalFormatting>
  <conditionalFormatting sqref="O48">
    <cfRule type="expression" dxfId="1409" priority="1832" stopIfTrue="1">
      <formula>O$24="Killed"</formula>
    </cfRule>
    <cfRule type="expression" dxfId="1408" priority="1833" stopIfTrue="1">
      <formula>O$24="Helpless"</formula>
    </cfRule>
  </conditionalFormatting>
  <conditionalFormatting sqref="O25">
    <cfRule type="expression" dxfId="1407" priority="1830" stopIfTrue="1">
      <formula>#REF!&lt;1</formula>
    </cfRule>
  </conditionalFormatting>
  <conditionalFormatting sqref="O26">
    <cfRule type="expression" dxfId="1406" priority="1829" stopIfTrue="1">
      <formula>#REF!&lt;1</formula>
    </cfRule>
  </conditionalFormatting>
  <conditionalFormatting sqref="O27">
    <cfRule type="expression" dxfId="1405" priority="1828" stopIfTrue="1">
      <formula>#REF!&lt;1</formula>
    </cfRule>
  </conditionalFormatting>
  <conditionalFormatting sqref="O44">
    <cfRule type="expression" dxfId="1404" priority="1827" stopIfTrue="1">
      <formula>#REF!&lt;1</formula>
    </cfRule>
  </conditionalFormatting>
  <conditionalFormatting sqref="O17:O19">
    <cfRule type="expression" dxfId="1403" priority="1826" stopIfTrue="1">
      <formula>#REF!&lt;1</formula>
    </cfRule>
  </conditionalFormatting>
  <conditionalFormatting sqref="P19">
    <cfRule type="expression" dxfId="1402" priority="1825" stopIfTrue="1">
      <formula>#REF!&lt;1</formula>
    </cfRule>
  </conditionalFormatting>
  <conditionalFormatting sqref="P20">
    <cfRule type="expression" dxfId="1401" priority="1824" stopIfTrue="1">
      <formula>#REF!&lt;1</formula>
    </cfRule>
  </conditionalFormatting>
  <conditionalFormatting sqref="AK23">
    <cfRule type="expression" dxfId="1400" priority="1575" stopIfTrue="1">
      <formula>#REF!&lt;1</formula>
    </cfRule>
  </conditionalFormatting>
  <conditionalFormatting sqref="P23">
    <cfRule type="expression" dxfId="1399" priority="1822" stopIfTrue="1">
      <formula>#REF!&lt;1</formula>
    </cfRule>
  </conditionalFormatting>
  <conditionalFormatting sqref="AK19">
    <cfRule type="expression" dxfId="1398" priority="1578" stopIfTrue="1">
      <formula>#REF!&lt;1</formula>
    </cfRule>
  </conditionalFormatting>
  <conditionalFormatting sqref="AK20">
    <cfRule type="expression" dxfId="1397" priority="1577" stopIfTrue="1">
      <formula>#REF!&lt;1</formula>
    </cfRule>
  </conditionalFormatting>
  <conditionalFormatting sqref="O48">
    <cfRule type="expression" dxfId="1396" priority="1816" stopIfTrue="1">
      <formula>O$24="Killed"</formula>
    </cfRule>
    <cfRule type="expression" dxfId="1395" priority="1817" stopIfTrue="1">
      <formula>O$24="Helpless"</formula>
    </cfRule>
  </conditionalFormatting>
  <conditionalFormatting sqref="O25">
    <cfRule type="expression" dxfId="1394" priority="1814" stopIfTrue="1">
      <formula>#REF!&lt;1</formula>
    </cfRule>
  </conditionalFormatting>
  <conditionalFormatting sqref="O26">
    <cfRule type="expression" dxfId="1393" priority="1813" stopIfTrue="1">
      <formula>#REF!&lt;1</formula>
    </cfRule>
  </conditionalFormatting>
  <conditionalFormatting sqref="O27">
    <cfRule type="expression" dxfId="1392" priority="1812" stopIfTrue="1">
      <formula>#REF!&lt;1</formula>
    </cfRule>
  </conditionalFormatting>
  <conditionalFormatting sqref="O44">
    <cfRule type="expression" dxfId="1391" priority="1811" stopIfTrue="1">
      <formula>#REF!&lt;1</formula>
    </cfRule>
  </conditionalFormatting>
  <conditionalFormatting sqref="O17:O19">
    <cfRule type="expression" dxfId="1390" priority="1810" stopIfTrue="1">
      <formula>#REF!&lt;1</formula>
    </cfRule>
  </conditionalFormatting>
  <conditionalFormatting sqref="P19">
    <cfRule type="expression" dxfId="1389" priority="1809" stopIfTrue="1">
      <formula>#REF!&lt;1</formula>
    </cfRule>
  </conditionalFormatting>
  <conditionalFormatting sqref="P20">
    <cfRule type="expression" dxfId="1388" priority="1808" stopIfTrue="1">
      <formula>#REF!&lt;1</formula>
    </cfRule>
  </conditionalFormatting>
  <conditionalFormatting sqref="P23">
    <cfRule type="expression" dxfId="1387" priority="1806" stopIfTrue="1">
      <formula>#REF!&lt;1</formula>
    </cfRule>
  </conditionalFormatting>
  <conditionalFormatting sqref="AM17:AM19">
    <cfRule type="expression" dxfId="1386" priority="1562" stopIfTrue="1">
      <formula>#REF!&lt;1</formula>
    </cfRule>
  </conditionalFormatting>
  <conditionalFormatting sqref="AN19">
    <cfRule type="expression" dxfId="1385" priority="1561" stopIfTrue="1">
      <formula>#REF!&lt;1</formula>
    </cfRule>
  </conditionalFormatting>
  <conditionalFormatting sqref="P21">
    <cfRule type="expression" dxfId="1384" priority="1803" stopIfTrue="1">
      <formula>#REF!&lt;1</formula>
    </cfRule>
  </conditionalFormatting>
  <conditionalFormatting sqref="AN23">
    <cfRule type="expression" dxfId="1383" priority="1558" stopIfTrue="1">
      <formula>#REF!&lt;1</formula>
    </cfRule>
  </conditionalFormatting>
  <conditionalFormatting sqref="R48">
    <cfRule type="expression" dxfId="1382" priority="1799" stopIfTrue="1">
      <formula>R$24="Killed"</formula>
    </cfRule>
    <cfRule type="expression" dxfId="1381" priority="1800" stopIfTrue="1">
      <formula>R$24="Helpless"</formula>
    </cfRule>
  </conditionalFormatting>
  <conditionalFormatting sqref="R25">
    <cfRule type="expression" dxfId="1380" priority="1797" stopIfTrue="1">
      <formula>#REF!&lt;1</formula>
    </cfRule>
  </conditionalFormatting>
  <conditionalFormatting sqref="R26">
    <cfRule type="expression" dxfId="1379" priority="1796" stopIfTrue="1">
      <formula>#REF!&lt;1</formula>
    </cfRule>
  </conditionalFormatting>
  <conditionalFormatting sqref="R27">
    <cfRule type="expression" dxfId="1378" priority="1795" stopIfTrue="1">
      <formula>#REF!&lt;1</formula>
    </cfRule>
  </conditionalFormatting>
  <conditionalFormatting sqref="R44">
    <cfRule type="expression" dxfId="1377" priority="1794" stopIfTrue="1">
      <formula>#REF!&lt;1</formula>
    </cfRule>
  </conditionalFormatting>
  <conditionalFormatting sqref="R17:R19">
    <cfRule type="expression" dxfId="1376" priority="1793" stopIfTrue="1">
      <formula>#REF!&lt;1</formula>
    </cfRule>
  </conditionalFormatting>
  <conditionalFormatting sqref="S19">
    <cfRule type="expression" dxfId="1375" priority="1792" stopIfTrue="1">
      <formula>#REF!&lt;1</formula>
    </cfRule>
  </conditionalFormatting>
  <conditionalFormatting sqref="S20">
    <cfRule type="expression" dxfId="1374" priority="1791" stopIfTrue="1">
      <formula>#REF!&lt;1</formula>
    </cfRule>
  </conditionalFormatting>
  <conditionalFormatting sqref="AN23">
    <cfRule type="expression" dxfId="1373" priority="1542" stopIfTrue="1">
      <formula>#REF!&lt;1</formula>
    </cfRule>
  </conditionalFormatting>
  <conditionalFormatting sqref="S23">
    <cfRule type="expression" dxfId="1372" priority="1789" stopIfTrue="1">
      <formula>#REF!&lt;1</formula>
    </cfRule>
  </conditionalFormatting>
  <conditionalFormatting sqref="AN19">
    <cfRule type="expression" dxfId="1371" priority="1545" stopIfTrue="1">
      <formula>#REF!&lt;1</formula>
    </cfRule>
  </conditionalFormatting>
  <conditionalFormatting sqref="AN20">
    <cfRule type="expression" dxfId="1370" priority="1544" stopIfTrue="1">
      <formula>#REF!&lt;1</formula>
    </cfRule>
  </conditionalFormatting>
  <conditionalFormatting sqref="R48">
    <cfRule type="expression" dxfId="1369" priority="1783" stopIfTrue="1">
      <formula>R$24="Killed"</formula>
    </cfRule>
    <cfRule type="expression" dxfId="1368" priority="1784" stopIfTrue="1">
      <formula>R$24="Helpless"</formula>
    </cfRule>
  </conditionalFormatting>
  <conditionalFormatting sqref="R25">
    <cfRule type="expression" dxfId="1367" priority="1781" stopIfTrue="1">
      <formula>#REF!&lt;1</formula>
    </cfRule>
  </conditionalFormatting>
  <conditionalFormatting sqref="R26">
    <cfRule type="expression" dxfId="1366" priority="1780" stopIfTrue="1">
      <formula>#REF!&lt;1</formula>
    </cfRule>
  </conditionalFormatting>
  <conditionalFormatting sqref="R27">
    <cfRule type="expression" dxfId="1365" priority="1779" stopIfTrue="1">
      <formula>#REF!&lt;1</formula>
    </cfRule>
  </conditionalFormatting>
  <conditionalFormatting sqref="R44">
    <cfRule type="expression" dxfId="1364" priority="1778" stopIfTrue="1">
      <formula>#REF!&lt;1</formula>
    </cfRule>
  </conditionalFormatting>
  <conditionalFormatting sqref="R17:R19">
    <cfRule type="expression" dxfId="1363" priority="1777" stopIfTrue="1">
      <formula>#REF!&lt;1</formula>
    </cfRule>
  </conditionalFormatting>
  <conditionalFormatting sqref="S19">
    <cfRule type="expression" dxfId="1362" priority="1776" stopIfTrue="1">
      <formula>#REF!&lt;1</formula>
    </cfRule>
  </conditionalFormatting>
  <conditionalFormatting sqref="S20">
    <cfRule type="expression" dxfId="1361" priority="1775" stopIfTrue="1">
      <formula>#REF!&lt;1</formula>
    </cfRule>
  </conditionalFormatting>
  <conditionalFormatting sqref="S23">
    <cfRule type="expression" dxfId="1360" priority="1773" stopIfTrue="1">
      <formula>#REF!&lt;1</formula>
    </cfRule>
  </conditionalFormatting>
  <conditionalFormatting sqref="AP17:AP19">
    <cfRule type="expression" dxfId="1359" priority="1529" stopIfTrue="1">
      <formula>#REF!&lt;1</formula>
    </cfRule>
  </conditionalFormatting>
  <conditionalFormatting sqref="AQ19">
    <cfRule type="expression" dxfId="1358" priority="1528" stopIfTrue="1">
      <formula>#REF!&lt;1</formula>
    </cfRule>
  </conditionalFormatting>
  <conditionalFormatting sqref="S21">
    <cfRule type="expression" dxfId="1357" priority="1770" stopIfTrue="1">
      <formula>#REF!&lt;1</formula>
    </cfRule>
  </conditionalFormatting>
  <conditionalFormatting sqref="AQ23">
    <cfRule type="expression" dxfId="1356" priority="1525" stopIfTrue="1">
      <formula>#REF!&lt;1</formula>
    </cfRule>
  </conditionalFormatting>
  <conditionalFormatting sqref="U48">
    <cfRule type="expression" dxfId="1355" priority="1766" stopIfTrue="1">
      <formula>U$24="Killed"</formula>
    </cfRule>
    <cfRule type="expression" dxfId="1354" priority="1767" stopIfTrue="1">
      <formula>U$24="Helpless"</formula>
    </cfRule>
  </conditionalFormatting>
  <conditionalFormatting sqref="U25">
    <cfRule type="expression" dxfId="1353" priority="1764" stopIfTrue="1">
      <formula>#REF!&lt;1</formula>
    </cfRule>
  </conditionalFormatting>
  <conditionalFormatting sqref="U26">
    <cfRule type="expression" dxfId="1352" priority="1763" stopIfTrue="1">
      <formula>#REF!&lt;1</formula>
    </cfRule>
  </conditionalFormatting>
  <conditionalFormatting sqref="U27">
    <cfRule type="expression" dxfId="1351" priority="1762" stopIfTrue="1">
      <formula>#REF!&lt;1</formula>
    </cfRule>
  </conditionalFormatting>
  <conditionalFormatting sqref="U44">
    <cfRule type="expression" dxfId="1350" priority="1761" stopIfTrue="1">
      <formula>#REF!&lt;1</formula>
    </cfRule>
  </conditionalFormatting>
  <conditionalFormatting sqref="U17:U19">
    <cfRule type="expression" dxfId="1349" priority="1760" stopIfTrue="1">
      <formula>#REF!&lt;1</formula>
    </cfRule>
  </conditionalFormatting>
  <conditionalFormatting sqref="V19">
    <cfRule type="expression" dxfId="1348" priority="1759" stopIfTrue="1">
      <formula>#REF!&lt;1</formula>
    </cfRule>
  </conditionalFormatting>
  <conditionalFormatting sqref="V20">
    <cfRule type="expression" dxfId="1347" priority="1758" stopIfTrue="1">
      <formula>#REF!&lt;1</formula>
    </cfRule>
  </conditionalFormatting>
  <conditionalFormatting sqref="AQ23">
    <cfRule type="expression" dxfId="1346" priority="1509" stopIfTrue="1">
      <formula>#REF!&lt;1</formula>
    </cfRule>
  </conditionalFormatting>
  <conditionalFormatting sqref="V23">
    <cfRule type="expression" dxfId="1345" priority="1756" stopIfTrue="1">
      <formula>#REF!&lt;1</formula>
    </cfRule>
  </conditionalFormatting>
  <conditionalFormatting sqref="AQ19">
    <cfRule type="expression" dxfId="1344" priority="1512" stopIfTrue="1">
      <formula>#REF!&lt;1</formula>
    </cfRule>
  </conditionalFormatting>
  <conditionalFormatting sqref="AQ20">
    <cfRule type="expression" dxfId="1343" priority="1511" stopIfTrue="1">
      <formula>#REF!&lt;1</formula>
    </cfRule>
  </conditionalFormatting>
  <conditionalFormatting sqref="U48">
    <cfRule type="expression" dxfId="1342" priority="1750" stopIfTrue="1">
      <formula>U$24="Killed"</formula>
    </cfRule>
    <cfRule type="expression" dxfId="1341" priority="1751" stopIfTrue="1">
      <formula>U$24="Helpless"</formula>
    </cfRule>
  </conditionalFormatting>
  <conditionalFormatting sqref="U25">
    <cfRule type="expression" dxfId="1340" priority="1748" stopIfTrue="1">
      <formula>#REF!&lt;1</formula>
    </cfRule>
  </conditionalFormatting>
  <conditionalFormatting sqref="U26">
    <cfRule type="expression" dxfId="1339" priority="1747" stopIfTrue="1">
      <formula>#REF!&lt;1</formula>
    </cfRule>
  </conditionalFormatting>
  <conditionalFormatting sqref="U27">
    <cfRule type="expression" dxfId="1338" priority="1746" stopIfTrue="1">
      <formula>#REF!&lt;1</formula>
    </cfRule>
  </conditionalFormatting>
  <conditionalFormatting sqref="U44">
    <cfRule type="expression" dxfId="1337" priority="1745" stopIfTrue="1">
      <formula>#REF!&lt;1</formula>
    </cfRule>
  </conditionalFormatting>
  <conditionalFormatting sqref="U17:U19">
    <cfRule type="expression" dxfId="1336" priority="1744" stopIfTrue="1">
      <formula>#REF!&lt;1</formula>
    </cfRule>
  </conditionalFormatting>
  <conditionalFormatting sqref="V19">
    <cfRule type="expression" dxfId="1335" priority="1743" stopIfTrue="1">
      <formula>#REF!&lt;1</formula>
    </cfRule>
  </conditionalFormatting>
  <conditionalFormatting sqref="V20">
    <cfRule type="expression" dxfId="1334" priority="1742" stopIfTrue="1">
      <formula>#REF!&lt;1</formula>
    </cfRule>
  </conditionalFormatting>
  <conditionalFormatting sqref="V23">
    <cfRule type="expression" dxfId="1333" priority="1740" stopIfTrue="1">
      <formula>#REF!&lt;1</formula>
    </cfRule>
  </conditionalFormatting>
  <conditionalFormatting sqref="AS17:AS19">
    <cfRule type="expression" dxfId="1332" priority="1496" stopIfTrue="1">
      <formula>#REF!&lt;1</formula>
    </cfRule>
  </conditionalFormatting>
  <conditionalFormatting sqref="AT19">
    <cfRule type="expression" dxfId="1331" priority="1495" stopIfTrue="1">
      <formula>#REF!&lt;1</formula>
    </cfRule>
  </conditionalFormatting>
  <conditionalFormatting sqref="V21">
    <cfRule type="expression" dxfId="1330" priority="1737" stopIfTrue="1">
      <formula>#REF!&lt;1</formula>
    </cfRule>
  </conditionalFormatting>
  <conditionalFormatting sqref="AT23">
    <cfRule type="expression" dxfId="1329" priority="1492" stopIfTrue="1">
      <formula>#REF!&lt;1</formula>
    </cfRule>
  </conditionalFormatting>
  <conditionalFormatting sqref="X48">
    <cfRule type="expression" dxfId="1328" priority="1733" stopIfTrue="1">
      <formula>X$24="Killed"</formula>
    </cfRule>
    <cfRule type="expression" dxfId="1327" priority="1734" stopIfTrue="1">
      <formula>X$24="Helpless"</formula>
    </cfRule>
  </conditionalFormatting>
  <conditionalFormatting sqref="X25">
    <cfRule type="expression" dxfId="1326" priority="1731" stopIfTrue="1">
      <formula>#REF!&lt;1</formula>
    </cfRule>
  </conditionalFormatting>
  <conditionalFormatting sqref="X26">
    <cfRule type="expression" dxfId="1325" priority="1730" stopIfTrue="1">
      <formula>#REF!&lt;1</formula>
    </cfRule>
  </conditionalFormatting>
  <conditionalFormatting sqref="X27">
    <cfRule type="expression" dxfId="1324" priority="1729" stopIfTrue="1">
      <formula>#REF!&lt;1</formula>
    </cfRule>
  </conditionalFormatting>
  <conditionalFormatting sqref="X44">
    <cfRule type="expression" dxfId="1323" priority="1728" stopIfTrue="1">
      <formula>#REF!&lt;1</formula>
    </cfRule>
  </conditionalFormatting>
  <conditionalFormatting sqref="X17:X19">
    <cfRule type="expression" dxfId="1322" priority="1727" stopIfTrue="1">
      <formula>#REF!&lt;1</formula>
    </cfRule>
  </conditionalFormatting>
  <conditionalFormatting sqref="Y19">
    <cfRule type="expression" dxfId="1321" priority="1726" stopIfTrue="1">
      <formula>#REF!&lt;1</formula>
    </cfRule>
  </conditionalFormatting>
  <conditionalFormatting sqref="Y20">
    <cfRule type="expression" dxfId="1320" priority="1725" stopIfTrue="1">
      <formula>#REF!&lt;1</formula>
    </cfRule>
  </conditionalFormatting>
  <conditionalFormatting sqref="AT23">
    <cfRule type="expression" dxfId="1319" priority="1476" stopIfTrue="1">
      <formula>#REF!&lt;1</formula>
    </cfRule>
  </conditionalFormatting>
  <conditionalFormatting sqref="Y23">
    <cfRule type="expression" dxfId="1318" priority="1723" stopIfTrue="1">
      <formula>#REF!&lt;1</formula>
    </cfRule>
  </conditionalFormatting>
  <conditionalFormatting sqref="AT19">
    <cfRule type="expression" dxfId="1317" priority="1479" stopIfTrue="1">
      <formula>#REF!&lt;1</formula>
    </cfRule>
  </conditionalFormatting>
  <conditionalFormatting sqref="AT20">
    <cfRule type="expression" dxfId="1316" priority="1478" stopIfTrue="1">
      <formula>#REF!&lt;1</formula>
    </cfRule>
  </conditionalFormatting>
  <conditionalFormatting sqref="X48">
    <cfRule type="expression" dxfId="1315" priority="1717" stopIfTrue="1">
      <formula>X$24="Killed"</formula>
    </cfRule>
    <cfRule type="expression" dxfId="1314" priority="1718" stopIfTrue="1">
      <formula>X$24="Helpless"</formula>
    </cfRule>
  </conditionalFormatting>
  <conditionalFormatting sqref="X25">
    <cfRule type="expression" dxfId="1313" priority="1715" stopIfTrue="1">
      <formula>#REF!&lt;1</formula>
    </cfRule>
  </conditionalFormatting>
  <conditionalFormatting sqref="X26">
    <cfRule type="expression" dxfId="1312" priority="1714" stopIfTrue="1">
      <formula>#REF!&lt;1</formula>
    </cfRule>
  </conditionalFormatting>
  <conditionalFormatting sqref="X27">
    <cfRule type="expression" dxfId="1311" priority="1713" stopIfTrue="1">
      <formula>#REF!&lt;1</formula>
    </cfRule>
  </conditionalFormatting>
  <conditionalFormatting sqref="X44">
    <cfRule type="expression" dxfId="1310" priority="1712" stopIfTrue="1">
      <formula>#REF!&lt;1</formula>
    </cfRule>
  </conditionalFormatting>
  <conditionalFormatting sqref="X17:X19">
    <cfRule type="expression" dxfId="1309" priority="1711" stopIfTrue="1">
      <formula>#REF!&lt;1</formula>
    </cfRule>
  </conditionalFormatting>
  <conditionalFormatting sqref="Y19">
    <cfRule type="expression" dxfId="1308" priority="1710" stopIfTrue="1">
      <formula>#REF!&lt;1</formula>
    </cfRule>
  </conditionalFormatting>
  <conditionalFormatting sqref="Y20">
    <cfRule type="expression" dxfId="1307" priority="1709" stopIfTrue="1">
      <formula>#REF!&lt;1</formula>
    </cfRule>
  </conditionalFormatting>
  <conditionalFormatting sqref="Y23">
    <cfRule type="expression" dxfId="1306" priority="1707" stopIfTrue="1">
      <formula>#REF!&lt;1</formula>
    </cfRule>
  </conditionalFormatting>
  <conditionalFormatting sqref="AV17:AV19">
    <cfRule type="expression" dxfId="1305" priority="1463" stopIfTrue="1">
      <formula>#REF!&lt;1</formula>
    </cfRule>
  </conditionalFormatting>
  <conditionalFormatting sqref="AW19">
    <cfRule type="expression" dxfId="1304" priority="1462" stopIfTrue="1">
      <formula>#REF!&lt;1</formula>
    </cfRule>
  </conditionalFormatting>
  <conditionalFormatting sqref="Y21">
    <cfRule type="expression" dxfId="1303" priority="1704" stopIfTrue="1">
      <formula>#REF!&lt;1</formula>
    </cfRule>
  </conditionalFormatting>
  <conditionalFormatting sqref="AW23">
    <cfRule type="expression" dxfId="1302" priority="1459" stopIfTrue="1">
      <formula>#REF!&lt;1</formula>
    </cfRule>
  </conditionalFormatting>
  <conditionalFormatting sqref="AA48">
    <cfRule type="expression" dxfId="1301" priority="1700" stopIfTrue="1">
      <formula>AA$24="Killed"</formula>
    </cfRule>
    <cfRule type="expression" dxfId="1300" priority="1701" stopIfTrue="1">
      <formula>AA$24="Helpless"</formula>
    </cfRule>
  </conditionalFormatting>
  <conditionalFormatting sqref="AA25">
    <cfRule type="expression" dxfId="1299" priority="1698" stopIfTrue="1">
      <formula>#REF!&lt;1</formula>
    </cfRule>
  </conditionalFormatting>
  <conditionalFormatting sqref="AA26">
    <cfRule type="expression" dxfId="1298" priority="1697" stopIfTrue="1">
      <formula>#REF!&lt;1</formula>
    </cfRule>
  </conditionalFormatting>
  <conditionalFormatting sqref="AA27">
    <cfRule type="expression" dxfId="1297" priority="1696" stopIfTrue="1">
      <formula>#REF!&lt;1</formula>
    </cfRule>
  </conditionalFormatting>
  <conditionalFormatting sqref="AA44">
    <cfRule type="expression" dxfId="1296" priority="1695" stopIfTrue="1">
      <formula>#REF!&lt;1</formula>
    </cfRule>
  </conditionalFormatting>
  <conditionalFormatting sqref="AA17:AA19">
    <cfRule type="expression" dxfId="1295" priority="1694" stopIfTrue="1">
      <formula>#REF!&lt;1</formula>
    </cfRule>
  </conditionalFormatting>
  <conditionalFormatting sqref="AB19">
    <cfRule type="expression" dxfId="1294" priority="1693" stopIfTrue="1">
      <formula>#REF!&lt;1</formula>
    </cfRule>
  </conditionalFormatting>
  <conditionalFormatting sqref="AB20">
    <cfRule type="expression" dxfId="1293" priority="1692" stopIfTrue="1">
      <formula>#REF!&lt;1</formula>
    </cfRule>
  </conditionalFormatting>
  <conditionalFormatting sqref="AW23">
    <cfRule type="expression" dxfId="1292" priority="1443" stopIfTrue="1">
      <formula>#REF!&lt;1</formula>
    </cfRule>
  </conditionalFormatting>
  <conditionalFormatting sqref="AW19">
    <cfRule type="expression" dxfId="1291" priority="1446" stopIfTrue="1">
      <formula>#REF!&lt;1</formula>
    </cfRule>
  </conditionalFormatting>
  <conditionalFormatting sqref="AW20">
    <cfRule type="expression" dxfId="1290" priority="1445" stopIfTrue="1">
      <formula>#REF!&lt;1</formula>
    </cfRule>
  </conditionalFormatting>
  <conditionalFormatting sqref="AA48">
    <cfRule type="expression" dxfId="1289" priority="1684" stopIfTrue="1">
      <formula>AA$24="Killed"</formula>
    </cfRule>
    <cfRule type="expression" dxfId="1288" priority="1685" stopIfTrue="1">
      <formula>AA$24="Helpless"</formula>
    </cfRule>
  </conditionalFormatting>
  <conditionalFormatting sqref="AA25">
    <cfRule type="expression" dxfId="1287" priority="1682" stopIfTrue="1">
      <formula>#REF!&lt;1</formula>
    </cfRule>
  </conditionalFormatting>
  <conditionalFormatting sqref="AA26">
    <cfRule type="expression" dxfId="1286" priority="1681" stopIfTrue="1">
      <formula>#REF!&lt;1</formula>
    </cfRule>
  </conditionalFormatting>
  <conditionalFormatting sqref="AA27">
    <cfRule type="expression" dxfId="1285" priority="1680" stopIfTrue="1">
      <formula>#REF!&lt;1</formula>
    </cfRule>
  </conditionalFormatting>
  <conditionalFormatting sqref="AA44">
    <cfRule type="expression" dxfId="1284" priority="1679" stopIfTrue="1">
      <formula>#REF!&lt;1</formula>
    </cfRule>
  </conditionalFormatting>
  <conditionalFormatting sqref="AA17:AA19">
    <cfRule type="expression" dxfId="1283" priority="1678" stopIfTrue="1">
      <formula>#REF!&lt;1</formula>
    </cfRule>
  </conditionalFormatting>
  <conditionalFormatting sqref="AY17:AY19">
    <cfRule type="expression" dxfId="1282" priority="1430" stopIfTrue="1">
      <formula>#REF!&lt;1</formula>
    </cfRule>
  </conditionalFormatting>
  <conditionalFormatting sqref="AZ19">
    <cfRule type="expression" dxfId="1281" priority="1429" stopIfTrue="1">
      <formula>#REF!&lt;1</formula>
    </cfRule>
  </conditionalFormatting>
  <conditionalFormatting sqref="AB21">
    <cfRule type="expression" dxfId="1280" priority="1671" stopIfTrue="1">
      <formula>#REF!&lt;1</formula>
    </cfRule>
  </conditionalFormatting>
  <conditionalFormatting sqref="AZ23">
    <cfRule type="expression" dxfId="1279" priority="1426" stopIfTrue="1">
      <formula>#REF!&lt;1</formula>
    </cfRule>
  </conditionalFormatting>
  <conditionalFormatting sqref="AD48">
    <cfRule type="expression" dxfId="1278" priority="1667" stopIfTrue="1">
      <formula>AD$24="Killed"</formula>
    </cfRule>
    <cfRule type="expression" dxfId="1277" priority="1668" stopIfTrue="1">
      <formula>AD$24="Helpless"</formula>
    </cfRule>
  </conditionalFormatting>
  <conditionalFormatting sqref="AD25">
    <cfRule type="expression" dxfId="1276" priority="1665" stopIfTrue="1">
      <formula>#REF!&lt;1</formula>
    </cfRule>
  </conditionalFormatting>
  <conditionalFormatting sqref="AD26">
    <cfRule type="expression" dxfId="1275" priority="1664" stopIfTrue="1">
      <formula>#REF!&lt;1</formula>
    </cfRule>
  </conditionalFormatting>
  <conditionalFormatting sqref="AD27">
    <cfRule type="expression" dxfId="1274" priority="1663" stopIfTrue="1">
      <formula>#REF!&lt;1</formula>
    </cfRule>
  </conditionalFormatting>
  <conditionalFormatting sqref="AD44">
    <cfRule type="expression" dxfId="1273" priority="1662" stopIfTrue="1">
      <formula>#REF!&lt;1</formula>
    </cfRule>
  </conditionalFormatting>
  <conditionalFormatting sqref="AE20">
    <cfRule type="expression" dxfId="1272" priority="1659" stopIfTrue="1">
      <formula>#REF!&lt;1</formula>
    </cfRule>
  </conditionalFormatting>
  <conditionalFormatting sqref="AZ23">
    <cfRule type="expression" dxfId="1271" priority="1410" stopIfTrue="1">
      <formula>#REF!&lt;1</formula>
    </cfRule>
  </conditionalFormatting>
  <conditionalFormatting sqref="AZ19">
    <cfRule type="expression" dxfId="1270" priority="1413" stopIfTrue="1">
      <formula>#REF!&lt;1</formula>
    </cfRule>
  </conditionalFormatting>
  <conditionalFormatting sqref="AZ20">
    <cfRule type="expression" dxfId="1269" priority="1412" stopIfTrue="1">
      <formula>#REF!&lt;1</formula>
    </cfRule>
  </conditionalFormatting>
  <conditionalFormatting sqref="AD48">
    <cfRule type="expression" dxfId="1268" priority="1651" stopIfTrue="1">
      <formula>AD$24="Killed"</formula>
    </cfRule>
    <cfRule type="expression" dxfId="1267" priority="1652" stopIfTrue="1">
      <formula>AD$24="Helpless"</formula>
    </cfRule>
  </conditionalFormatting>
  <conditionalFormatting sqref="AD25">
    <cfRule type="expression" dxfId="1266" priority="1649" stopIfTrue="1">
      <formula>#REF!&lt;1</formula>
    </cfRule>
  </conditionalFormatting>
  <conditionalFormatting sqref="AD26">
    <cfRule type="expression" dxfId="1265" priority="1648" stopIfTrue="1">
      <formula>#REF!&lt;1</formula>
    </cfRule>
  </conditionalFormatting>
  <conditionalFormatting sqref="AD27">
    <cfRule type="expression" dxfId="1264" priority="1647" stopIfTrue="1">
      <formula>#REF!&lt;1</formula>
    </cfRule>
  </conditionalFormatting>
  <conditionalFormatting sqref="AD44">
    <cfRule type="expression" dxfId="1263" priority="1646" stopIfTrue="1">
      <formula>#REF!&lt;1</formula>
    </cfRule>
  </conditionalFormatting>
  <conditionalFormatting sqref="AD17:AD19">
    <cfRule type="expression" dxfId="1262" priority="1645" stopIfTrue="1">
      <formula>#REF!&lt;1</formula>
    </cfRule>
  </conditionalFormatting>
  <conditionalFormatting sqref="BB17:BB19">
    <cfRule type="expression" dxfId="1261" priority="1397" stopIfTrue="1">
      <formula>#REF!&lt;1</formula>
    </cfRule>
  </conditionalFormatting>
  <conditionalFormatting sqref="BC19">
    <cfRule type="expression" dxfId="1260" priority="1396" stopIfTrue="1">
      <formula>#REF!&lt;1</formula>
    </cfRule>
  </conditionalFormatting>
  <conditionalFormatting sqref="AE21">
    <cfRule type="expression" dxfId="1259" priority="1638" stopIfTrue="1">
      <formula>#REF!&lt;1</formula>
    </cfRule>
  </conditionalFormatting>
  <conditionalFormatting sqref="BC23">
    <cfRule type="expression" dxfId="1258" priority="1393" stopIfTrue="1">
      <formula>#REF!&lt;1</formula>
    </cfRule>
  </conditionalFormatting>
  <conditionalFormatting sqref="AG48">
    <cfRule type="expression" dxfId="1257" priority="1634" stopIfTrue="1">
      <formula>AG$24="Killed"</formula>
    </cfRule>
    <cfRule type="expression" dxfId="1256" priority="1635" stopIfTrue="1">
      <formula>AG$24="Helpless"</formula>
    </cfRule>
  </conditionalFormatting>
  <conditionalFormatting sqref="AG25">
    <cfRule type="expression" dxfId="1255" priority="1632" stopIfTrue="1">
      <formula>#REF!&lt;1</formula>
    </cfRule>
  </conditionalFormatting>
  <conditionalFormatting sqref="AG26">
    <cfRule type="expression" dxfId="1254" priority="1631" stopIfTrue="1">
      <formula>#REF!&lt;1</formula>
    </cfRule>
  </conditionalFormatting>
  <conditionalFormatting sqref="AG27">
    <cfRule type="expression" dxfId="1253" priority="1630" stopIfTrue="1">
      <formula>#REF!&lt;1</formula>
    </cfRule>
  </conditionalFormatting>
  <conditionalFormatting sqref="AG44">
    <cfRule type="expression" dxfId="1252" priority="1629" stopIfTrue="1">
      <formula>#REF!&lt;1</formula>
    </cfRule>
  </conditionalFormatting>
  <conditionalFormatting sqref="AH20">
    <cfRule type="expression" dxfId="1251" priority="1626" stopIfTrue="1">
      <formula>#REF!&lt;1</formula>
    </cfRule>
  </conditionalFormatting>
  <conditionalFormatting sqref="BC23">
    <cfRule type="expression" dxfId="1250" priority="1377" stopIfTrue="1">
      <formula>#REF!&lt;1</formula>
    </cfRule>
  </conditionalFormatting>
  <conditionalFormatting sqref="BC19">
    <cfRule type="expression" dxfId="1249" priority="1380" stopIfTrue="1">
      <formula>#REF!&lt;1</formula>
    </cfRule>
  </conditionalFormatting>
  <conditionalFormatting sqref="BC20">
    <cfRule type="expression" dxfId="1248" priority="1379" stopIfTrue="1">
      <formula>#REF!&lt;1</formula>
    </cfRule>
  </conditionalFormatting>
  <conditionalFormatting sqref="AG48">
    <cfRule type="expression" dxfId="1247" priority="1618" stopIfTrue="1">
      <formula>AG$24="Killed"</formula>
    </cfRule>
    <cfRule type="expression" dxfId="1246" priority="1619" stopIfTrue="1">
      <formula>AG$24="Helpless"</formula>
    </cfRule>
  </conditionalFormatting>
  <conditionalFormatting sqref="AG25">
    <cfRule type="expression" dxfId="1245" priority="1616" stopIfTrue="1">
      <formula>#REF!&lt;1</formula>
    </cfRule>
  </conditionalFormatting>
  <conditionalFormatting sqref="AG26">
    <cfRule type="expression" dxfId="1244" priority="1615" stopIfTrue="1">
      <formula>#REF!&lt;1</formula>
    </cfRule>
  </conditionalFormatting>
  <conditionalFormatting sqref="AG27">
    <cfRule type="expression" dxfId="1243" priority="1614" stopIfTrue="1">
      <formula>#REF!&lt;1</formula>
    </cfRule>
  </conditionalFormatting>
  <conditionalFormatting sqref="AG44">
    <cfRule type="expression" dxfId="1242" priority="1613" stopIfTrue="1">
      <formula>#REF!&lt;1</formula>
    </cfRule>
  </conditionalFormatting>
  <conditionalFormatting sqref="AG17:AG19">
    <cfRule type="expression" dxfId="1241" priority="1612" stopIfTrue="1">
      <formula>#REF!&lt;1</formula>
    </cfRule>
  </conditionalFormatting>
  <conditionalFormatting sqref="BE17:BE19">
    <cfRule type="expression" dxfId="1240" priority="1364" stopIfTrue="1">
      <formula>#REF!&lt;1</formula>
    </cfRule>
  </conditionalFormatting>
  <conditionalFormatting sqref="BF19">
    <cfRule type="expression" dxfId="1239" priority="1363" stopIfTrue="1">
      <formula>#REF!&lt;1</formula>
    </cfRule>
  </conditionalFormatting>
  <conditionalFormatting sqref="AH21">
    <cfRule type="expression" dxfId="1238" priority="1605" stopIfTrue="1">
      <formula>#REF!&lt;1</formula>
    </cfRule>
  </conditionalFormatting>
  <conditionalFormatting sqref="BF23">
    <cfRule type="expression" dxfId="1237" priority="1360" stopIfTrue="1">
      <formula>#REF!&lt;1</formula>
    </cfRule>
  </conditionalFormatting>
  <conditionalFormatting sqref="AJ48">
    <cfRule type="expression" dxfId="1236" priority="1601" stopIfTrue="1">
      <formula>AJ$24="Killed"</formula>
    </cfRule>
    <cfRule type="expression" dxfId="1235" priority="1602" stopIfTrue="1">
      <formula>AJ$24="Helpless"</formula>
    </cfRule>
  </conditionalFormatting>
  <conditionalFormatting sqref="AJ25">
    <cfRule type="expression" dxfId="1234" priority="1599" stopIfTrue="1">
      <formula>#REF!&lt;1</formula>
    </cfRule>
  </conditionalFormatting>
  <conditionalFormatting sqref="AJ26">
    <cfRule type="expression" dxfId="1233" priority="1598" stopIfTrue="1">
      <formula>#REF!&lt;1</formula>
    </cfRule>
  </conditionalFormatting>
  <conditionalFormatting sqref="AJ27">
    <cfRule type="expression" dxfId="1232" priority="1597" stopIfTrue="1">
      <formula>#REF!&lt;1</formula>
    </cfRule>
  </conditionalFormatting>
  <conditionalFormatting sqref="AJ44">
    <cfRule type="expression" dxfId="1231" priority="1596" stopIfTrue="1">
      <formula>#REF!&lt;1</formula>
    </cfRule>
  </conditionalFormatting>
  <conditionalFormatting sqref="AK20">
    <cfRule type="expression" dxfId="1230" priority="1593" stopIfTrue="1">
      <formula>#REF!&lt;1</formula>
    </cfRule>
  </conditionalFormatting>
  <conditionalFormatting sqref="BF23">
    <cfRule type="expression" dxfId="1229" priority="1344" stopIfTrue="1">
      <formula>#REF!&lt;1</formula>
    </cfRule>
  </conditionalFormatting>
  <conditionalFormatting sqref="BF19">
    <cfRule type="expression" dxfId="1228" priority="1347" stopIfTrue="1">
      <formula>#REF!&lt;1</formula>
    </cfRule>
  </conditionalFormatting>
  <conditionalFormatting sqref="BF20">
    <cfRule type="expression" dxfId="1227" priority="1346" stopIfTrue="1">
      <formula>#REF!&lt;1</formula>
    </cfRule>
  </conditionalFormatting>
  <conditionalFormatting sqref="AJ48">
    <cfRule type="expression" dxfId="1226" priority="1585" stopIfTrue="1">
      <formula>AJ$24="Killed"</formula>
    </cfRule>
    <cfRule type="expression" dxfId="1225" priority="1586" stopIfTrue="1">
      <formula>AJ$24="Helpless"</formula>
    </cfRule>
  </conditionalFormatting>
  <conditionalFormatting sqref="AJ25">
    <cfRule type="expression" dxfId="1224" priority="1583" stopIfTrue="1">
      <formula>#REF!&lt;1</formula>
    </cfRule>
  </conditionalFormatting>
  <conditionalFormatting sqref="AJ26">
    <cfRule type="expression" dxfId="1223" priority="1582" stopIfTrue="1">
      <formula>#REF!&lt;1</formula>
    </cfRule>
  </conditionalFormatting>
  <conditionalFormatting sqref="AJ27">
    <cfRule type="expression" dxfId="1222" priority="1581" stopIfTrue="1">
      <formula>#REF!&lt;1</formula>
    </cfRule>
  </conditionalFormatting>
  <conditionalFormatting sqref="AJ44">
    <cfRule type="expression" dxfId="1221" priority="1580" stopIfTrue="1">
      <formula>#REF!&lt;1</formula>
    </cfRule>
  </conditionalFormatting>
  <conditionalFormatting sqref="AJ17:AJ19">
    <cfRule type="expression" dxfId="1220" priority="1579" stopIfTrue="1">
      <formula>#REF!&lt;1</formula>
    </cfRule>
  </conditionalFormatting>
  <conditionalFormatting sqref="BH17:BH19">
    <cfRule type="expression" dxfId="1219" priority="1331" stopIfTrue="1">
      <formula>#REF!&lt;1</formula>
    </cfRule>
  </conditionalFormatting>
  <conditionalFormatting sqref="BI19">
    <cfRule type="expression" dxfId="1218" priority="1330" stopIfTrue="1">
      <formula>#REF!&lt;1</formula>
    </cfRule>
  </conditionalFormatting>
  <conditionalFormatting sqref="AK21">
    <cfRule type="expression" dxfId="1217" priority="1572" stopIfTrue="1">
      <formula>#REF!&lt;1</formula>
    </cfRule>
  </conditionalFormatting>
  <conditionalFormatting sqref="BI23">
    <cfRule type="expression" dxfId="1216" priority="1327" stopIfTrue="1">
      <formula>#REF!&lt;1</formula>
    </cfRule>
  </conditionalFormatting>
  <conditionalFormatting sqref="AM48">
    <cfRule type="expression" dxfId="1215" priority="1568" stopIfTrue="1">
      <formula>AM$24="Killed"</formula>
    </cfRule>
    <cfRule type="expression" dxfId="1214" priority="1569" stopIfTrue="1">
      <formula>AM$24="Helpless"</formula>
    </cfRule>
  </conditionalFormatting>
  <conditionalFormatting sqref="AM25">
    <cfRule type="expression" dxfId="1213" priority="1566" stopIfTrue="1">
      <formula>#REF!&lt;1</formula>
    </cfRule>
  </conditionalFormatting>
  <conditionalFormatting sqref="AM26">
    <cfRule type="expression" dxfId="1212" priority="1565" stopIfTrue="1">
      <formula>#REF!&lt;1</formula>
    </cfRule>
  </conditionalFormatting>
  <conditionalFormatting sqref="AM27">
    <cfRule type="expression" dxfId="1211" priority="1564" stopIfTrue="1">
      <formula>#REF!&lt;1</formula>
    </cfRule>
  </conditionalFormatting>
  <conditionalFormatting sqref="AM44">
    <cfRule type="expression" dxfId="1210" priority="1563" stopIfTrue="1">
      <formula>#REF!&lt;1</formula>
    </cfRule>
  </conditionalFormatting>
  <conditionalFormatting sqref="AN20">
    <cfRule type="expression" dxfId="1209" priority="1560" stopIfTrue="1">
      <formula>#REF!&lt;1</formula>
    </cfRule>
  </conditionalFormatting>
  <conditionalFormatting sqref="BI23">
    <cfRule type="expression" dxfId="1208" priority="1311" stopIfTrue="1">
      <formula>#REF!&lt;1</formula>
    </cfRule>
  </conditionalFormatting>
  <conditionalFormatting sqref="BI19">
    <cfRule type="expression" dxfId="1207" priority="1314" stopIfTrue="1">
      <formula>#REF!&lt;1</formula>
    </cfRule>
  </conditionalFormatting>
  <conditionalFormatting sqref="BI20">
    <cfRule type="expression" dxfId="1206" priority="1313" stopIfTrue="1">
      <formula>#REF!&lt;1</formula>
    </cfRule>
  </conditionalFormatting>
  <conditionalFormatting sqref="AM48">
    <cfRule type="expression" dxfId="1205" priority="1552" stopIfTrue="1">
      <formula>AM$24="Killed"</formula>
    </cfRule>
    <cfRule type="expression" dxfId="1204" priority="1553" stopIfTrue="1">
      <formula>AM$24="Helpless"</formula>
    </cfRule>
  </conditionalFormatting>
  <conditionalFormatting sqref="AM25">
    <cfRule type="expression" dxfId="1203" priority="1550" stopIfTrue="1">
      <formula>#REF!&lt;1</formula>
    </cfRule>
  </conditionalFormatting>
  <conditionalFormatting sqref="AM26">
    <cfRule type="expression" dxfId="1202" priority="1549" stopIfTrue="1">
      <formula>#REF!&lt;1</formula>
    </cfRule>
  </conditionalFormatting>
  <conditionalFormatting sqref="AM27">
    <cfRule type="expression" dxfId="1201" priority="1548" stopIfTrue="1">
      <formula>#REF!&lt;1</formula>
    </cfRule>
  </conditionalFormatting>
  <conditionalFormatting sqref="AM44">
    <cfRule type="expression" dxfId="1200" priority="1547" stopIfTrue="1">
      <formula>#REF!&lt;1</formula>
    </cfRule>
  </conditionalFormatting>
  <conditionalFormatting sqref="AM17:AM19">
    <cfRule type="expression" dxfId="1199" priority="1546" stopIfTrue="1">
      <formula>#REF!&lt;1</formula>
    </cfRule>
  </conditionalFormatting>
  <conditionalFormatting sqref="BK17:BK19">
    <cfRule type="expression" dxfId="1198" priority="1298" stopIfTrue="1">
      <formula>#REF!&lt;1</formula>
    </cfRule>
  </conditionalFormatting>
  <conditionalFormatting sqref="BL19">
    <cfRule type="expression" dxfId="1197" priority="1297" stopIfTrue="1">
      <formula>#REF!&lt;1</formula>
    </cfRule>
  </conditionalFormatting>
  <conditionalFormatting sqref="AN21">
    <cfRule type="expression" dxfId="1196" priority="1539" stopIfTrue="1">
      <formula>#REF!&lt;1</formula>
    </cfRule>
  </conditionalFormatting>
  <conditionalFormatting sqref="BL23">
    <cfRule type="expression" dxfId="1195" priority="1294" stopIfTrue="1">
      <formula>#REF!&lt;1</formula>
    </cfRule>
  </conditionalFormatting>
  <conditionalFormatting sqref="AP48">
    <cfRule type="expression" dxfId="1194" priority="1535" stopIfTrue="1">
      <formula>AP$24="Killed"</formula>
    </cfRule>
    <cfRule type="expression" dxfId="1193" priority="1536" stopIfTrue="1">
      <formula>AP$24="Helpless"</formula>
    </cfRule>
  </conditionalFormatting>
  <conditionalFormatting sqref="AP25">
    <cfRule type="expression" dxfId="1192" priority="1533" stopIfTrue="1">
      <formula>#REF!&lt;1</formula>
    </cfRule>
  </conditionalFormatting>
  <conditionalFormatting sqref="AP26">
    <cfRule type="expression" dxfId="1191" priority="1532" stopIfTrue="1">
      <formula>#REF!&lt;1</formula>
    </cfRule>
  </conditionalFormatting>
  <conditionalFormatting sqref="AP27">
    <cfRule type="expression" dxfId="1190" priority="1531" stopIfTrue="1">
      <formula>#REF!&lt;1</formula>
    </cfRule>
  </conditionalFormatting>
  <conditionalFormatting sqref="AP44">
    <cfRule type="expression" dxfId="1189" priority="1530" stopIfTrue="1">
      <formula>#REF!&lt;1</formula>
    </cfRule>
  </conditionalFormatting>
  <conditionalFormatting sqref="AQ20">
    <cfRule type="expression" dxfId="1188" priority="1527" stopIfTrue="1">
      <formula>#REF!&lt;1</formula>
    </cfRule>
  </conditionalFormatting>
  <conditionalFormatting sqref="BL23">
    <cfRule type="expression" dxfId="1187" priority="1278" stopIfTrue="1">
      <formula>#REF!&lt;1</formula>
    </cfRule>
  </conditionalFormatting>
  <conditionalFormatting sqref="BL19">
    <cfRule type="expression" dxfId="1186" priority="1281" stopIfTrue="1">
      <formula>#REF!&lt;1</formula>
    </cfRule>
  </conditionalFormatting>
  <conditionalFormatting sqref="BL20">
    <cfRule type="expression" dxfId="1185" priority="1280" stopIfTrue="1">
      <formula>#REF!&lt;1</formula>
    </cfRule>
  </conditionalFormatting>
  <conditionalFormatting sqref="AP48">
    <cfRule type="expression" dxfId="1184" priority="1519" stopIfTrue="1">
      <formula>AP$24="Killed"</formula>
    </cfRule>
    <cfRule type="expression" dxfId="1183" priority="1520" stopIfTrue="1">
      <formula>AP$24="Helpless"</formula>
    </cfRule>
  </conditionalFormatting>
  <conditionalFormatting sqref="AP25">
    <cfRule type="expression" dxfId="1182" priority="1517" stopIfTrue="1">
      <formula>#REF!&lt;1</formula>
    </cfRule>
  </conditionalFormatting>
  <conditionalFormatting sqref="AP26">
    <cfRule type="expression" dxfId="1181" priority="1516" stopIfTrue="1">
      <formula>#REF!&lt;1</formula>
    </cfRule>
  </conditionalFormatting>
  <conditionalFormatting sqref="AP27">
    <cfRule type="expression" dxfId="1180" priority="1515" stopIfTrue="1">
      <formula>#REF!&lt;1</formula>
    </cfRule>
  </conditionalFormatting>
  <conditionalFormatting sqref="AP44">
    <cfRule type="expression" dxfId="1179" priority="1514" stopIfTrue="1">
      <formula>#REF!&lt;1</formula>
    </cfRule>
  </conditionalFormatting>
  <conditionalFormatting sqref="AP17:AP19">
    <cfRule type="expression" dxfId="1178" priority="1513" stopIfTrue="1">
      <formula>#REF!&lt;1</formula>
    </cfRule>
  </conditionalFormatting>
  <conditionalFormatting sqref="BN17:BN19">
    <cfRule type="expression" dxfId="1177" priority="1265" stopIfTrue="1">
      <formula>#REF!&lt;1</formula>
    </cfRule>
  </conditionalFormatting>
  <conditionalFormatting sqref="BO19">
    <cfRule type="expression" dxfId="1176" priority="1264" stopIfTrue="1">
      <formula>#REF!&lt;1</formula>
    </cfRule>
  </conditionalFormatting>
  <conditionalFormatting sqref="AQ21">
    <cfRule type="expression" dxfId="1175" priority="1506" stopIfTrue="1">
      <formula>#REF!&lt;1</formula>
    </cfRule>
  </conditionalFormatting>
  <conditionalFormatting sqref="BO23">
    <cfRule type="expression" dxfId="1174" priority="1261" stopIfTrue="1">
      <formula>#REF!&lt;1</formula>
    </cfRule>
  </conditionalFormatting>
  <conditionalFormatting sqref="AS48">
    <cfRule type="expression" dxfId="1173" priority="1502" stopIfTrue="1">
      <formula>AS$24="Killed"</formula>
    </cfRule>
    <cfRule type="expression" dxfId="1172" priority="1503" stopIfTrue="1">
      <formula>AS$24="Helpless"</formula>
    </cfRule>
  </conditionalFormatting>
  <conditionalFormatting sqref="AS25">
    <cfRule type="expression" dxfId="1171" priority="1500" stopIfTrue="1">
      <formula>#REF!&lt;1</formula>
    </cfRule>
  </conditionalFormatting>
  <conditionalFormatting sqref="AS26">
    <cfRule type="expression" dxfId="1170" priority="1499" stopIfTrue="1">
      <formula>#REF!&lt;1</formula>
    </cfRule>
  </conditionalFormatting>
  <conditionalFormatting sqref="AS27">
    <cfRule type="expression" dxfId="1169" priority="1498" stopIfTrue="1">
      <formula>#REF!&lt;1</formula>
    </cfRule>
  </conditionalFormatting>
  <conditionalFormatting sqref="AS44">
    <cfRule type="expression" dxfId="1168" priority="1497" stopIfTrue="1">
      <formula>#REF!&lt;1</formula>
    </cfRule>
  </conditionalFormatting>
  <conditionalFormatting sqref="AT20">
    <cfRule type="expression" dxfId="1167" priority="1494" stopIfTrue="1">
      <formula>#REF!&lt;1</formula>
    </cfRule>
  </conditionalFormatting>
  <conditionalFormatting sqref="BO23">
    <cfRule type="expression" dxfId="1166" priority="1245" stopIfTrue="1">
      <formula>#REF!&lt;1</formula>
    </cfRule>
  </conditionalFormatting>
  <conditionalFormatting sqref="BO19">
    <cfRule type="expression" dxfId="1165" priority="1248" stopIfTrue="1">
      <formula>#REF!&lt;1</formula>
    </cfRule>
  </conditionalFormatting>
  <conditionalFormatting sqref="BO20">
    <cfRule type="expression" dxfId="1164" priority="1247" stopIfTrue="1">
      <formula>#REF!&lt;1</formula>
    </cfRule>
  </conditionalFormatting>
  <conditionalFormatting sqref="AS48">
    <cfRule type="expression" dxfId="1163" priority="1486" stopIfTrue="1">
      <formula>AS$24="Killed"</formula>
    </cfRule>
    <cfRule type="expression" dxfId="1162" priority="1487" stopIfTrue="1">
      <formula>AS$24="Helpless"</formula>
    </cfRule>
  </conditionalFormatting>
  <conditionalFormatting sqref="AS25">
    <cfRule type="expression" dxfId="1161" priority="1484" stopIfTrue="1">
      <formula>#REF!&lt;1</formula>
    </cfRule>
  </conditionalFormatting>
  <conditionalFormatting sqref="AS26">
    <cfRule type="expression" dxfId="1160" priority="1483" stopIfTrue="1">
      <formula>#REF!&lt;1</formula>
    </cfRule>
  </conditionalFormatting>
  <conditionalFormatting sqref="AS27">
    <cfRule type="expression" dxfId="1159" priority="1482" stopIfTrue="1">
      <formula>#REF!&lt;1</formula>
    </cfRule>
  </conditionalFormatting>
  <conditionalFormatting sqref="AS44">
    <cfRule type="expression" dxfId="1158" priority="1481" stopIfTrue="1">
      <formula>#REF!&lt;1</formula>
    </cfRule>
  </conditionalFormatting>
  <conditionalFormatting sqref="AS17:AS19">
    <cfRule type="expression" dxfId="1157" priority="1480" stopIfTrue="1">
      <formula>#REF!&lt;1</formula>
    </cfRule>
  </conditionalFormatting>
  <conditionalFormatting sqref="BQ17:BQ19">
    <cfRule type="expression" dxfId="1156" priority="1232" stopIfTrue="1">
      <formula>#REF!&lt;1</formula>
    </cfRule>
  </conditionalFormatting>
  <conditionalFormatting sqref="BR19">
    <cfRule type="expression" dxfId="1155" priority="1231" stopIfTrue="1">
      <formula>#REF!&lt;1</formula>
    </cfRule>
  </conditionalFormatting>
  <conditionalFormatting sqref="AT21">
    <cfRule type="expression" dxfId="1154" priority="1473" stopIfTrue="1">
      <formula>#REF!&lt;1</formula>
    </cfRule>
  </conditionalFormatting>
  <conditionalFormatting sqref="BR23">
    <cfRule type="expression" dxfId="1153" priority="1228" stopIfTrue="1">
      <formula>#REF!&lt;1</formula>
    </cfRule>
  </conditionalFormatting>
  <conditionalFormatting sqref="AV48">
    <cfRule type="expression" dxfId="1152" priority="1469" stopIfTrue="1">
      <formula>AV$24="Killed"</formula>
    </cfRule>
    <cfRule type="expression" dxfId="1151" priority="1470" stopIfTrue="1">
      <formula>AV$24="Helpless"</formula>
    </cfRule>
  </conditionalFormatting>
  <conditionalFormatting sqref="AV25">
    <cfRule type="expression" dxfId="1150" priority="1467" stopIfTrue="1">
      <formula>#REF!&lt;1</formula>
    </cfRule>
  </conditionalFormatting>
  <conditionalFormatting sqref="AV26">
    <cfRule type="expression" dxfId="1149" priority="1466" stopIfTrue="1">
      <formula>#REF!&lt;1</formula>
    </cfRule>
  </conditionalFormatting>
  <conditionalFormatting sqref="AV27">
    <cfRule type="expression" dxfId="1148" priority="1465" stopIfTrue="1">
      <formula>#REF!&lt;1</formula>
    </cfRule>
  </conditionalFormatting>
  <conditionalFormatting sqref="AV44">
    <cfRule type="expression" dxfId="1147" priority="1464" stopIfTrue="1">
      <formula>#REF!&lt;1</formula>
    </cfRule>
  </conditionalFormatting>
  <conditionalFormatting sqref="AW20">
    <cfRule type="expression" dxfId="1146" priority="1461" stopIfTrue="1">
      <formula>#REF!&lt;1</formula>
    </cfRule>
  </conditionalFormatting>
  <conditionalFormatting sqref="BR23">
    <cfRule type="expression" dxfId="1145" priority="1212" stopIfTrue="1">
      <formula>#REF!&lt;1</formula>
    </cfRule>
  </conditionalFormatting>
  <conditionalFormatting sqref="BR19">
    <cfRule type="expression" dxfId="1144" priority="1215" stopIfTrue="1">
      <formula>#REF!&lt;1</formula>
    </cfRule>
  </conditionalFormatting>
  <conditionalFormatting sqref="BR20">
    <cfRule type="expression" dxfId="1143" priority="1214" stopIfTrue="1">
      <formula>#REF!&lt;1</formula>
    </cfRule>
  </conditionalFormatting>
  <conditionalFormatting sqref="AV48">
    <cfRule type="expression" dxfId="1142" priority="1453" stopIfTrue="1">
      <formula>AV$24="Killed"</formula>
    </cfRule>
    <cfRule type="expression" dxfId="1141" priority="1454" stopIfTrue="1">
      <formula>AV$24="Helpless"</formula>
    </cfRule>
  </conditionalFormatting>
  <conditionalFormatting sqref="AV25">
    <cfRule type="expression" dxfId="1140" priority="1451" stopIfTrue="1">
      <formula>#REF!&lt;1</formula>
    </cfRule>
  </conditionalFormatting>
  <conditionalFormatting sqref="AV26">
    <cfRule type="expression" dxfId="1139" priority="1450" stopIfTrue="1">
      <formula>#REF!&lt;1</formula>
    </cfRule>
  </conditionalFormatting>
  <conditionalFormatting sqref="AV27">
    <cfRule type="expression" dxfId="1138" priority="1449" stopIfTrue="1">
      <formula>#REF!&lt;1</formula>
    </cfRule>
  </conditionalFormatting>
  <conditionalFormatting sqref="AV44">
    <cfRule type="expression" dxfId="1137" priority="1448" stopIfTrue="1">
      <formula>#REF!&lt;1</formula>
    </cfRule>
  </conditionalFormatting>
  <conditionalFormatting sqref="AV17:AV19">
    <cfRule type="expression" dxfId="1136" priority="1447" stopIfTrue="1">
      <formula>#REF!&lt;1</formula>
    </cfRule>
  </conditionalFormatting>
  <conditionalFormatting sqref="BT17:BT19">
    <cfRule type="expression" dxfId="1135" priority="1199" stopIfTrue="1">
      <formula>#REF!&lt;1</formula>
    </cfRule>
  </conditionalFormatting>
  <conditionalFormatting sqref="BU19">
    <cfRule type="expression" dxfId="1134" priority="1198" stopIfTrue="1">
      <formula>#REF!&lt;1</formula>
    </cfRule>
  </conditionalFormatting>
  <conditionalFormatting sqref="AW21">
    <cfRule type="expression" dxfId="1133" priority="1440" stopIfTrue="1">
      <formula>#REF!&lt;1</formula>
    </cfRule>
  </conditionalFormatting>
  <conditionalFormatting sqref="BU23">
    <cfRule type="expression" dxfId="1132" priority="1195" stopIfTrue="1">
      <formula>#REF!&lt;1</formula>
    </cfRule>
  </conditionalFormatting>
  <conditionalFormatting sqref="AY48">
    <cfRule type="expression" dxfId="1131" priority="1436" stopIfTrue="1">
      <formula>AY$24="Killed"</formula>
    </cfRule>
    <cfRule type="expression" dxfId="1130" priority="1437" stopIfTrue="1">
      <formula>AY$24="Helpless"</formula>
    </cfRule>
  </conditionalFormatting>
  <conditionalFormatting sqref="AY25">
    <cfRule type="expression" dxfId="1129" priority="1434" stopIfTrue="1">
      <formula>#REF!&lt;1</formula>
    </cfRule>
  </conditionalFormatting>
  <conditionalFormatting sqref="AY26">
    <cfRule type="expression" dxfId="1128" priority="1433" stopIfTrue="1">
      <formula>#REF!&lt;1</formula>
    </cfRule>
  </conditionalFormatting>
  <conditionalFormatting sqref="AY27">
    <cfRule type="expression" dxfId="1127" priority="1432" stopIfTrue="1">
      <formula>#REF!&lt;1</formula>
    </cfRule>
  </conditionalFormatting>
  <conditionalFormatting sqref="AY44">
    <cfRule type="expression" dxfId="1126" priority="1431" stopIfTrue="1">
      <formula>#REF!&lt;1</formula>
    </cfRule>
  </conditionalFormatting>
  <conditionalFormatting sqref="AZ20">
    <cfRule type="expression" dxfId="1125" priority="1428" stopIfTrue="1">
      <formula>#REF!&lt;1</formula>
    </cfRule>
  </conditionalFormatting>
  <conditionalFormatting sqref="BU23">
    <cfRule type="expression" dxfId="1124" priority="1179" stopIfTrue="1">
      <formula>#REF!&lt;1</formula>
    </cfRule>
  </conditionalFormatting>
  <conditionalFormatting sqref="BU19">
    <cfRule type="expression" dxfId="1123" priority="1182" stopIfTrue="1">
      <formula>#REF!&lt;1</formula>
    </cfRule>
  </conditionalFormatting>
  <conditionalFormatting sqref="BU20">
    <cfRule type="expression" dxfId="1122" priority="1181" stopIfTrue="1">
      <formula>#REF!&lt;1</formula>
    </cfRule>
  </conditionalFormatting>
  <conditionalFormatting sqref="AY48">
    <cfRule type="expression" dxfId="1121" priority="1420" stopIfTrue="1">
      <formula>AY$24="Killed"</formula>
    </cfRule>
    <cfRule type="expression" dxfId="1120" priority="1421" stopIfTrue="1">
      <formula>AY$24="Helpless"</formula>
    </cfRule>
  </conditionalFormatting>
  <conditionalFormatting sqref="AY25">
    <cfRule type="expression" dxfId="1119" priority="1418" stopIfTrue="1">
      <formula>#REF!&lt;1</formula>
    </cfRule>
  </conditionalFormatting>
  <conditionalFormatting sqref="AY26">
    <cfRule type="expression" dxfId="1118" priority="1417" stopIfTrue="1">
      <formula>#REF!&lt;1</formula>
    </cfRule>
  </conditionalFormatting>
  <conditionalFormatting sqref="AY27">
    <cfRule type="expression" dxfId="1117" priority="1416" stopIfTrue="1">
      <formula>#REF!&lt;1</formula>
    </cfRule>
  </conditionalFormatting>
  <conditionalFormatting sqref="AY44">
    <cfRule type="expression" dxfId="1116" priority="1415" stopIfTrue="1">
      <formula>#REF!&lt;1</formula>
    </cfRule>
  </conditionalFormatting>
  <conditionalFormatting sqref="AY17:AY19">
    <cfRule type="expression" dxfId="1115" priority="1414" stopIfTrue="1">
      <formula>#REF!&lt;1</formula>
    </cfRule>
  </conditionalFormatting>
  <conditionalFormatting sqref="BW17:BW19">
    <cfRule type="expression" dxfId="1114" priority="1166" stopIfTrue="1">
      <formula>#REF!&lt;1</formula>
    </cfRule>
  </conditionalFormatting>
  <conditionalFormatting sqref="BX19">
    <cfRule type="expression" dxfId="1113" priority="1165" stopIfTrue="1">
      <formula>#REF!&lt;1</formula>
    </cfRule>
  </conditionalFormatting>
  <conditionalFormatting sqref="AZ21">
    <cfRule type="expression" dxfId="1112" priority="1407" stopIfTrue="1">
      <formula>#REF!&lt;1</formula>
    </cfRule>
  </conditionalFormatting>
  <conditionalFormatting sqref="BX23">
    <cfRule type="expression" dxfId="1111" priority="1162" stopIfTrue="1">
      <formula>#REF!&lt;1</formula>
    </cfRule>
  </conditionalFormatting>
  <conditionalFormatting sqref="BB48">
    <cfRule type="expression" dxfId="1110" priority="1403" stopIfTrue="1">
      <formula>BB$24="Killed"</formula>
    </cfRule>
    <cfRule type="expression" dxfId="1109" priority="1404" stopIfTrue="1">
      <formula>BB$24="Helpless"</formula>
    </cfRule>
  </conditionalFormatting>
  <conditionalFormatting sqref="BB25">
    <cfRule type="expression" dxfId="1108" priority="1401" stopIfTrue="1">
      <formula>#REF!&lt;1</formula>
    </cfRule>
  </conditionalFormatting>
  <conditionalFormatting sqref="BB26">
    <cfRule type="expression" dxfId="1107" priority="1400" stopIfTrue="1">
      <formula>#REF!&lt;1</formula>
    </cfRule>
  </conditionalFormatting>
  <conditionalFormatting sqref="BB27">
    <cfRule type="expression" dxfId="1106" priority="1399" stopIfTrue="1">
      <formula>#REF!&lt;1</formula>
    </cfRule>
  </conditionalFormatting>
  <conditionalFormatting sqref="BB44">
    <cfRule type="expression" dxfId="1105" priority="1398" stopIfTrue="1">
      <formula>#REF!&lt;1</formula>
    </cfRule>
  </conditionalFormatting>
  <conditionalFormatting sqref="BC20">
    <cfRule type="expression" dxfId="1104" priority="1395" stopIfTrue="1">
      <formula>#REF!&lt;1</formula>
    </cfRule>
  </conditionalFormatting>
  <conditionalFormatting sqref="BX23">
    <cfRule type="expression" dxfId="1103" priority="1146" stopIfTrue="1">
      <formula>#REF!&lt;1</formula>
    </cfRule>
  </conditionalFormatting>
  <conditionalFormatting sqref="BX19">
    <cfRule type="expression" dxfId="1102" priority="1149" stopIfTrue="1">
      <formula>#REF!&lt;1</formula>
    </cfRule>
  </conditionalFormatting>
  <conditionalFormatting sqref="BX20">
    <cfRule type="expression" dxfId="1101" priority="1148" stopIfTrue="1">
      <formula>#REF!&lt;1</formula>
    </cfRule>
  </conditionalFormatting>
  <conditionalFormatting sqref="BB48">
    <cfRule type="expression" dxfId="1100" priority="1387" stopIfTrue="1">
      <formula>BB$24="Killed"</formula>
    </cfRule>
    <cfRule type="expression" dxfId="1099" priority="1388" stopIfTrue="1">
      <formula>BB$24="Helpless"</formula>
    </cfRule>
  </conditionalFormatting>
  <conditionalFormatting sqref="BB25">
    <cfRule type="expression" dxfId="1098" priority="1385" stopIfTrue="1">
      <formula>#REF!&lt;1</formula>
    </cfRule>
  </conditionalFormatting>
  <conditionalFormatting sqref="BB26">
    <cfRule type="expression" dxfId="1097" priority="1384" stopIfTrue="1">
      <formula>#REF!&lt;1</formula>
    </cfRule>
  </conditionalFormatting>
  <conditionalFormatting sqref="BB27">
    <cfRule type="expression" dxfId="1096" priority="1383" stopIfTrue="1">
      <formula>#REF!&lt;1</formula>
    </cfRule>
  </conditionalFormatting>
  <conditionalFormatting sqref="BB44">
    <cfRule type="expression" dxfId="1095" priority="1382" stopIfTrue="1">
      <formula>#REF!&lt;1</formula>
    </cfRule>
  </conditionalFormatting>
  <conditionalFormatting sqref="BB17:BB19">
    <cfRule type="expression" dxfId="1094" priority="1381" stopIfTrue="1">
      <formula>#REF!&lt;1</formula>
    </cfRule>
  </conditionalFormatting>
  <conditionalFormatting sqref="BZ17:BZ19">
    <cfRule type="expression" dxfId="1093" priority="1133" stopIfTrue="1">
      <formula>#REF!&lt;1</formula>
    </cfRule>
  </conditionalFormatting>
  <conditionalFormatting sqref="CA19">
    <cfRule type="expression" dxfId="1092" priority="1132" stopIfTrue="1">
      <formula>#REF!&lt;1</formula>
    </cfRule>
  </conditionalFormatting>
  <conditionalFormatting sqref="BC21">
    <cfRule type="expression" dxfId="1091" priority="1374" stopIfTrue="1">
      <formula>#REF!&lt;1</formula>
    </cfRule>
  </conditionalFormatting>
  <conditionalFormatting sqref="CA23">
    <cfRule type="expression" dxfId="1090" priority="1129" stopIfTrue="1">
      <formula>#REF!&lt;1</formula>
    </cfRule>
  </conditionalFormatting>
  <conditionalFormatting sqref="BE48">
    <cfRule type="expression" dxfId="1089" priority="1370" stopIfTrue="1">
      <formula>BE$24="Killed"</formula>
    </cfRule>
    <cfRule type="expression" dxfId="1088" priority="1371" stopIfTrue="1">
      <formula>BE$24="Helpless"</formula>
    </cfRule>
  </conditionalFormatting>
  <conditionalFormatting sqref="BE25">
    <cfRule type="expression" dxfId="1087" priority="1368" stopIfTrue="1">
      <formula>#REF!&lt;1</formula>
    </cfRule>
  </conditionalFormatting>
  <conditionalFormatting sqref="BE26">
    <cfRule type="expression" dxfId="1086" priority="1367" stopIfTrue="1">
      <formula>#REF!&lt;1</formula>
    </cfRule>
  </conditionalFormatting>
  <conditionalFormatting sqref="BE27">
    <cfRule type="expression" dxfId="1085" priority="1366" stopIfTrue="1">
      <formula>#REF!&lt;1</formula>
    </cfRule>
  </conditionalFormatting>
  <conditionalFormatting sqref="BE44">
    <cfRule type="expression" dxfId="1084" priority="1365" stopIfTrue="1">
      <formula>#REF!&lt;1</formula>
    </cfRule>
  </conditionalFormatting>
  <conditionalFormatting sqref="BF20">
    <cfRule type="expression" dxfId="1083" priority="1362" stopIfTrue="1">
      <formula>#REF!&lt;1</formula>
    </cfRule>
  </conditionalFormatting>
  <conditionalFormatting sqref="CA23">
    <cfRule type="expression" dxfId="1082" priority="1113" stopIfTrue="1">
      <formula>#REF!&lt;1</formula>
    </cfRule>
  </conditionalFormatting>
  <conditionalFormatting sqref="CA19">
    <cfRule type="expression" dxfId="1081" priority="1116" stopIfTrue="1">
      <formula>#REF!&lt;1</formula>
    </cfRule>
  </conditionalFormatting>
  <conditionalFormatting sqref="CA20">
    <cfRule type="expression" dxfId="1080" priority="1115" stopIfTrue="1">
      <formula>#REF!&lt;1</formula>
    </cfRule>
  </conditionalFormatting>
  <conditionalFormatting sqref="BE48">
    <cfRule type="expression" dxfId="1079" priority="1354" stopIfTrue="1">
      <formula>BE$24="Killed"</formula>
    </cfRule>
    <cfRule type="expression" dxfId="1078" priority="1355" stopIfTrue="1">
      <formula>BE$24="Helpless"</formula>
    </cfRule>
  </conditionalFormatting>
  <conditionalFormatting sqref="BE25">
    <cfRule type="expression" dxfId="1077" priority="1352" stopIfTrue="1">
      <formula>#REF!&lt;1</formula>
    </cfRule>
  </conditionalFormatting>
  <conditionalFormatting sqref="BE26">
    <cfRule type="expression" dxfId="1076" priority="1351" stopIfTrue="1">
      <formula>#REF!&lt;1</formula>
    </cfRule>
  </conditionalFormatting>
  <conditionalFormatting sqref="BE27">
    <cfRule type="expression" dxfId="1075" priority="1350" stopIfTrue="1">
      <formula>#REF!&lt;1</formula>
    </cfRule>
  </conditionalFormatting>
  <conditionalFormatting sqref="BE44">
    <cfRule type="expression" dxfId="1074" priority="1349" stopIfTrue="1">
      <formula>#REF!&lt;1</formula>
    </cfRule>
  </conditionalFormatting>
  <conditionalFormatting sqref="BE17:BE19">
    <cfRule type="expression" dxfId="1073" priority="1348" stopIfTrue="1">
      <formula>#REF!&lt;1</formula>
    </cfRule>
  </conditionalFormatting>
  <conditionalFormatting sqref="CC17:CC19">
    <cfRule type="expression" dxfId="1072" priority="1100" stopIfTrue="1">
      <formula>#REF!&lt;1</formula>
    </cfRule>
  </conditionalFormatting>
  <conditionalFormatting sqref="CD19">
    <cfRule type="expression" dxfId="1071" priority="1099" stopIfTrue="1">
      <formula>#REF!&lt;1</formula>
    </cfRule>
  </conditionalFormatting>
  <conditionalFormatting sqref="BF21">
    <cfRule type="expression" dxfId="1070" priority="1341" stopIfTrue="1">
      <formula>#REF!&lt;1</formula>
    </cfRule>
  </conditionalFormatting>
  <conditionalFormatting sqref="CD23">
    <cfRule type="expression" dxfId="1069" priority="1096" stopIfTrue="1">
      <formula>#REF!&lt;1</formula>
    </cfRule>
  </conditionalFormatting>
  <conditionalFormatting sqref="BH48">
    <cfRule type="expression" dxfId="1068" priority="1337" stopIfTrue="1">
      <formula>BH$24="Killed"</formula>
    </cfRule>
    <cfRule type="expression" dxfId="1067" priority="1338" stopIfTrue="1">
      <formula>BH$24="Helpless"</formula>
    </cfRule>
  </conditionalFormatting>
  <conditionalFormatting sqref="BH25">
    <cfRule type="expression" dxfId="1066" priority="1335" stopIfTrue="1">
      <formula>#REF!&lt;1</formula>
    </cfRule>
  </conditionalFormatting>
  <conditionalFormatting sqref="BH26">
    <cfRule type="expression" dxfId="1065" priority="1334" stopIfTrue="1">
      <formula>#REF!&lt;1</formula>
    </cfRule>
  </conditionalFormatting>
  <conditionalFormatting sqref="BH27">
    <cfRule type="expression" dxfId="1064" priority="1333" stopIfTrue="1">
      <formula>#REF!&lt;1</formula>
    </cfRule>
  </conditionalFormatting>
  <conditionalFormatting sqref="BH44">
    <cfRule type="expression" dxfId="1063" priority="1332" stopIfTrue="1">
      <formula>#REF!&lt;1</formula>
    </cfRule>
  </conditionalFormatting>
  <conditionalFormatting sqref="BI20">
    <cfRule type="expression" dxfId="1062" priority="1329" stopIfTrue="1">
      <formula>#REF!&lt;1</formula>
    </cfRule>
  </conditionalFormatting>
  <conditionalFormatting sqref="CD23">
    <cfRule type="expression" dxfId="1061" priority="1080" stopIfTrue="1">
      <formula>#REF!&lt;1</formula>
    </cfRule>
  </conditionalFormatting>
  <conditionalFormatting sqref="CD19">
    <cfRule type="expression" dxfId="1060" priority="1083" stopIfTrue="1">
      <formula>#REF!&lt;1</formula>
    </cfRule>
  </conditionalFormatting>
  <conditionalFormatting sqref="CD20">
    <cfRule type="expression" dxfId="1059" priority="1082" stopIfTrue="1">
      <formula>#REF!&lt;1</formula>
    </cfRule>
  </conditionalFormatting>
  <conditionalFormatting sqref="BH48">
    <cfRule type="expression" dxfId="1058" priority="1321" stopIfTrue="1">
      <formula>BH$24="Killed"</formula>
    </cfRule>
    <cfRule type="expression" dxfId="1057" priority="1322" stopIfTrue="1">
      <formula>BH$24="Helpless"</formula>
    </cfRule>
  </conditionalFormatting>
  <conditionalFormatting sqref="BH25">
    <cfRule type="expression" dxfId="1056" priority="1319" stopIfTrue="1">
      <formula>#REF!&lt;1</formula>
    </cfRule>
  </conditionalFormatting>
  <conditionalFormatting sqref="BH26">
    <cfRule type="expression" dxfId="1055" priority="1318" stopIfTrue="1">
      <formula>#REF!&lt;1</formula>
    </cfRule>
  </conditionalFormatting>
  <conditionalFormatting sqref="BH27">
    <cfRule type="expression" dxfId="1054" priority="1317" stopIfTrue="1">
      <formula>#REF!&lt;1</formula>
    </cfRule>
  </conditionalFormatting>
  <conditionalFormatting sqref="BH44">
    <cfRule type="expression" dxfId="1053" priority="1316" stopIfTrue="1">
      <formula>#REF!&lt;1</formula>
    </cfRule>
  </conditionalFormatting>
  <conditionalFormatting sqref="BH17:BH19">
    <cfRule type="expression" dxfId="1052" priority="1315" stopIfTrue="1">
      <formula>#REF!&lt;1</formula>
    </cfRule>
  </conditionalFormatting>
  <conditionalFormatting sqref="CF17:CF19">
    <cfRule type="expression" dxfId="1051" priority="1067" stopIfTrue="1">
      <formula>#REF!&lt;1</formula>
    </cfRule>
  </conditionalFormatting>
  <conditionalFormatting sqref="CG19">
    <cfRule type="expression" dxfId="1050" priority="1066" stopIfTrue="1">
      <formula>#REF!&lt;1</formula>
    </cfRule>
  </conditionalFormatting>
  <conditionalFormatting sqref="BI21">
    <cfRule type="expression" dxfId="1049" priority="1308" stopIfTrue="1">
      <formula>#REF!&lt;1</formula>
    </cfRule>
  </conditionalFormatting>
  <conditionalFormatting sqref="CG23">
    <cfRule type="expression" dxfId="1048" priority="1063" stopIfTrue="1">
      <formula>#REF!&lt;1</formula>
    </cfRule>
  </conditionalFormatting>
  <conditionalFormatting sqref="BK48">
    <cfRule type="expression" dxfId="1047" priority="1304" stopIfTrue="1">
      <formula>BK$24="Killed"</formula>
    </cfRule>
    <cfRule type="expression" dxfId="1046" priority="1305" stopIfTrue="1">
      <formula>BK$24="Helpless"</formula>
    </cfRule>
  </conditionalFormatting>
  <conditionalFormatting sqref="BK25">
    <cfRule type="expression" dxfId="1045" priority="1302" stopIfTrue="1">
      <formula>#REF!&lt;1</formula>
    </cfRule>
  </conditionalFormatting>
  <conditionalFormatting sqref="BK26">
    <cfRule type="expression" dxfId="1044" priority="1301" stopIfTrue="1">
      <formula>#REF!&lt;1</formula>
    </cfRule>
  </conditionalFormatting>
  <conditionalFormatting sqref="BK27">
    <cfRule type="expression" dxfId="1043" priority="1300" stopIfTrue="1">
      <formula>#REF!&lt;1</formula>
    </cfRule>
  </conditionalFormatting>
  <conditionalFormatting sqref="BK44">
    <cfRule type="expression" dxfId="1042" priority="1299" stopIfTrue="1">
      <formula>#REF!&lt;1</formula>
    </cfRule>
  </conditionalFormatting>
  <conditionalFormatting sqref="BL20">
    <cfRule type="expression" dxfId="1041" priority="1296" stopIfTrue="1">
      <formula>#REF!&lt;1</formula>
    </cfRule>
  </conditionalFormatting>
  <conditionalFormatting sqref="CG23">
    <cfRule type="expression" dxfId="1040" priority="1047" stopIfTrue="1">
      <formula>#REF!&lt;1</formula>
    </cfRule>
  </conditionalFormatting>
  <conditionalFormatting sqref="CG19">
    <cfRule type="expression" dxfId="1039" priority="1050" stopIfTrue="1">
      <formula>#REF!&lt;1</formula>
    </cfRule>
  </conditionalFormatting>
  <conditionalFormatting sqref="CG20">
    <cfRule type="expression" dxfId="1038" priority="1049" stopIfTrue="1">
      <formula>#REF!&lt;1</formula>
    </cfRule>
  </conditionalFormatting>
  <conditionalFormatting sqref="BK48">
    <cfRule type="expression" dxfId="1037" priority="1288" stopIfTrue="1">
      <formula>BK$24="Killed"</formula>
    </cfRule>
    <cfRule type="expression" dxfId="1036" priority="1289" stopIfTrue="1">
      <formula>BK$24="Helpless"</formula>
    </cfRule>
  </conditionalFormatting>
  <conditionalFormatting sqref="BK25">
    <cfRule type="expression" dxfId="1035" priority="1286" stopIfTrue="1">
      <formula>#REF!&lt;1</formula>
    </cfRule>
  </conditionalFormatting>
  <conditionalFormatting sqref="BK26">
    <cfRule type="expression" dxfId="1034" priority="1285" stopIfTrue="1">
      <formula>#REF!&lt;1</formula>
    </cfRule>
  </conditionalFormatting>
  <conditionalFormatting sqref="BK27">
    <cfRule type="expression" dxfId="1033" priority="1284" stopIfTrue="1">
      <formula>#REF!&lt;1</formula>
    </cfRule>
  </conditionalFormatting>
  <conditionalFormatting sqref="BK44">
    <cfRule type="expression" dxfId="1032" priority="1283" stopIfTrue="1">
      <formula>#REF!&lt;1</formula>
    </cfRule>
  </conditionalFormatting>
  <conditionalFormatting sqref="BK17:BK19">
    <cfRule type="expression" dxfId="1031" priority="1282" stopIfTrue="1">
      <formula>#REF!&lt;1</formula>
    </cfRule>
  </conditionalFormatting>
  <conditionalFormatting sqref="CI17:CI19">
    <cfRule type="expression" dxfId="1030" priority="1034" stopIfTrue="1">
      <formula>#REF!&lt;1</formula>
    </cfRule>
  </conditionalFormatting>
  <conditionalFormatting sqref="CJ19">
    <cfRule type="expression" dxfId="1029" priority="1033" stopIfTrue="1">
      <formula>#REF!&lt;1</formula>
    </cfRule>
  </conditionalFormatting>
  <conditionalFormatting sqref="BL21">
    <cfRule type="expression" dxfId="1028" priority="1275" stopIfTrue="1">
      <formula>#REF!&lt;1</formula>
    </cfRule>
  </conditionalFormatting>
  <conditionalFormatting sqref="CJ23">
    <cfRule type="expression" dxfId="1027" priority="1030" stopIfTrue="1">
      <formula>#REF!&lt;1</formula>
    </cfRule>
  </conditionalFormatting>
  <conditionalFormatting sqref="BN48">
    <cfRule type="expression" dxfId="1026" priority="1271" stopIfTrue="1">
      <formula>BN$24="Killed"</formula>
    </cfRule>
    <cfRule type="expression" dxfId="1025" priority="1272" stopIfTrue="1">
      <formula>BN$24="Helpless"</formula>
    </cfRule>
  </conditionalFormatting>
  <conditionalFormatting sqref="BN25">
    <cfRule type="expression" dxfId="1024" priority="1269" stopIfTrue="1">
      <formula>#REF!&lt;1</formula>
    </cfRule>
  </conditionalFormatting>
  <conditionalFormatting sqref="BN26">
    <cfRule type="expression" dxfId="1023" priority="1268" stopIfTrue="1">
      <formula>#REF!&lt;1</formula>
    </cfRule>
  </conditionalFormatting>
  <conditionalFormatting sqref="BN27">
    <cfRule type="expression" dxfId="1022" priority="1267" stopIfTrue="1">
      <formula>#REF!&lt;1</formula>
    </cfRule>
  </conditionalFormatting>
  <conditionalFormatting sqref="BN44">
    <cfRule type="expression" dxfId="1021" priority="1266" stopIfTrue="1">
      <formula>#REF!&lt;1</formula>
    </cfRule>
  </conditionalFormatting>
  <conditionalFormatting sqref="BO20">
    <cfRule type="expression" dxfId="1020" priority="1263" stopIfTrue="1">
      <formula>#REF!&lt;1</formula>
    </cfRule>
  </conditionalFormatting>
  <conditionalFormatting sqref="CJ23">
    <cfRule type="expression" dxfId="1019" priority="1014" stopIfTrue="1">
      <formula>#REF!&lt;1</formula>
    </cfRule>
  </conditionalFormatting>
  <conditionalFormatting sqref="CJ19">
    <cfRule type="expression" dxfId="1018" priority="1017" stopIfTrue="1">
      <formula>#REF!&lt;1</formula>
    </cfRule>
  </conditionalFormatting>
  <conditionalFormatting sqref="CJ20">
    <cfRule type="expression" dxfId="1017" priority="1016" stopIfTrue="1">
      <formula>#REF!&lt;1</formula>
    </cfRule>
  </conditionalFormatting>
  <conditionalFormatting sqref="BN48">
    <cfRule type="expression" dxfId="1016" priority="1255" stopIfTrue="1">
      <formula>BN$24="Killed"</formula>
    </cfRule>
    <cfRule type="expression" dxfId="1015" priority="1256" stopIfTrue="1">
      <formula>BN$24="Helpless"</formula>
    </cfRule>
  </conditionalFormatting>
  <conditionalFormatting sqref="BN25">
    <cfRule type="expression" dxfId="1014" priority="1253" stopIfTrue="1">
      <formula>#REF!&lt;1</formula>
    </cfRule>
  </conditionalFormatting>
  <conditionalFormatting sqref="BN26">
    <cfRule type="expression" dxfId="1013" priority="1252" stopIfTrue="1">
      <formula>#REF!&lt;1</formula>
    </cfRule>
  </conditionalFormatting>
  <conditionalFormatting sqref="BN27">
    <cfRule type="expression" dxfId="1012" priority="1251" stopIfTrue="1">
      <formula>#REF!&lt;1</formula>
    </cfRule>
  </conditionalFormatting>
  <conditionalFormatting sqref="BN44">
    <cfRule type="expression" dxfId="1011" priority="1250" stopIfTrue="1">
      <formula>#REF!&lt;1</formula>
    </cfRule>
  </conditionalFormatting>
  <conditionalFormatting sqref="BN17:BN19">
    <cfRule type="expression" dxfId="1010" priority="1249" stopIfTrue="1">
      <formula>#REF!&lt;1</formula>
    </cfRule>
  </conditionalFormatting>
  <conditionalFormatting sqref="CL17:CL19">
    <cfRule type="expression" dxfId="1009" priority="1001" stopIfTrue="1">
      <formula>#REF!&lt;1</formula>
    </cfRule>
  </conditionalFormatting>
  <conditionalFormatting sqref="CM19">
    <cfRule type="expression" dxfId="1008" priority="1000" stopIfTrue="1">
      <formula>#REF!&lt;1</formula>
    </cfRule>
  </conditionalFormatting>
  <conditionalFormatting sqref="BO21">
    <cfRule type="expression" dxfId="1007" priority="1242" stopIfTrue="1">
      <formula>#REF!&lt;1</formula>
    </cfRule>
  </conditionalFormatting>
  <conditionalFormatting sqref="CM23">
    <cfRule type="expression" dxfId="1006" priority="997" stopIfTrue="1">
      <formula>#REF!&lt;1</formula>
    </cfRule>
  </conditionalFormatting>
  <conditionalFormatting sqref="BQ48">
    <cfRule type="expression" dxfId="1005" priority="1238" stopIfTrue="1">
      <formula>BQ$24="Killed"</formula>
    </cfRule>
    <cfRule type="expression" dxfId="1004" priority="1239" stopIfTrue="1">
      <formula>BQ$24="Helpless"</formula>
    </cfRule>
  </conditionalFormatting>
  <conditionalFormatting sqref="BQ25">
    <cfRule type="expression" dxfId="1003" priority="1236" stopIfTrue="1">
      <formula>#REF!&lt;1</formula>
    </cfRule>
  </conditionalFormatting>
  <conditionalFormatting sqref="BQ26">
    <cfRule type="expression" dxfId="1002" priority="1235" stopIfTrue="1">
      <formula>#REF!&lt;1</formula>
    </cfRule>
  </conditionalFormatting>
  <conditionalFormatting sqref="BQ27">
    <cfRule type="expression" dxfId="1001" priority="1234" stopIfTrue="1">
      <formula>#REF!&lt;1</formula>
    </cfRule>
  </conditionalFormatting>
  <conditionalFormatting sqref="BQ44">
    <cfRule type="expression" dxfId="1000" priority="1233" stopIfTrue="1">
      <formula>#REF!&lt;1</formula>
    </cfRule>
  </conditionalFormatting>
  <conditionalFormatting sqref="BR20">
    <cfRule type="expression" dxfId="999" priority="1230" stopIfTrue="1">
      <formula>#REF!&lt;1</formula>
    </cfRule>
  </conditionalFormatting>
  <conditionalFormatting sqref="CM23">
    <cfRule type="expression" dxfId="998" priority="981" stopIfTrue="1">
      <formula>#REF!&lt;1</formula>
    </cfRule>
  </conditionalFormatting>
  <conditionalFormatting sqref="CM19">
    <cfRule type="expression" dxfId="997" priority="984" stopIfTrue="1">
      <formula>#REF!&lt;1</formula>
    </cfRule>
  </conditionalFormatting>
  <conditionalFormatting sqref="CM20">
    <cfRule type="expression" dxfId="996" priority="983" stopIfTrue="1">
      <formula>#REF!&lt;1</formula>
    </cfRule>
  </conditionalFormatting>
  <conditionalFormatting sqref="BQ48">
    <cfRule type="expression" dxfId="995" priority="1222" stopIfTrue="1">
      <formula>BQ$24="Killed"</formula>
    </cfRule>
    <cfRule type="expression" dxfId="994" priority="1223" stopIfTrue="1">
      <formula>BQ$24="Helpless"</formula>
    </cfRule>
  </conditionalFormatting>
  <conditionalFormatting sqref="BQ25">
    <cfRule type="expression" dxfId="993" priority="1220" stopIfTrue="1">
      <formula>#REF!&lt;1</formula>
    </cfRule>
  </conditionalFormatting>
  <conditionalFormatting sqref="BQ26">
    <cfRule type="expression" dxfId="992" priority="1219" stopIfTrue="1">
      <formula>#REF!&lt;1</formula>
    </cfRule>
  </conditionalFormatting>
  <conditionalFormatting sqref="BQ27">
    <cfRule type="expression" dxfId="991" priority="1218" stopIfTrue="1">
      <formula>#REF!&lt;1</formula>
    </cfRule>
  </conditionalFormatting>
  <conditionalFormatting sqref="BQ44">
    <cfRule type="expression" dxfId="990" priority="1217" stopIfTrue="1">
      <formula>#REF!&lt;1</formula>
    </cfRule>
  </conditionalFormatting>
  <conditionalFormatting sqref="BQ17:BQ19">
    <cfRule type="expression" dxfId="989" priority="1216" stopIfTrue="1">
      <formula>#REF!&lt;1</formula>
    </cfRule>
  </conditionalFormatting>
  <conditionalFormatting sqref="BR21">
    <cfRule type="expression" dxfId="988" priority="1209" stopIfTrue="1">
      <formula>#REF!&lt;1</formula>
    </cfRule>
  </conditionalFormatting>
  <conditionalFormatting sqref="BT48">
    <cfRule type="expression" dxfId="987" priority="1205" stopIfTrue="1">
      <formula>BT$24="Killed"</formula>
    </cfRule>
    <cfRule type="expression" dxfId="986" priority="1206" stopIfTrue="1">
      <formula>BT$24="Helpless"</formula>
    </cfRule>
  </conditionalFormatting>
  <conditionalFormatting sqref="BT25">
    <cfRule type="expression" dxfId="985" priority="1203" stopIfTrue="1">
      <formula>#REF!&lt;1</formula>
    </cfRule>
  </conditionalFormatting>
  <conditionalFormatting sqref="BT26">
    <cfRule type="expression" dxfId="984" priority="1202" stopIfTrue="1">
      <formula>#REF!&lt;1</formula>
    </cfRule>
  </conditionalFormatting>
  <conditionalFormatting sqref="BT27">
    <cfRule type="expression" dxfId="983" priority="1201" stopIfTrue="1">
      <formula>#REF!&lt;1</formula>
    </cfRule>
  </conditionalFormatting>
  <conditionalFormatting sqref="BT44">
    <cfRule type="expression" dxfId="982" priority="1200" stopIfTrue="1">
      <formula>#REF!&lt;1</formula>
    </cfRule>
  </conditionalFormatting>
  <conditionalFormatting sqref="BU20">
    <cfRule type="expression" dxfId="981" priority="1197" stopIfTrue="1">
      <formula>#REF!&lt;1</formula>
    </cfRule>
  </conditionalFormatting>
  <conditionalFormatting sqref="BT48">
    <cfRule type="expression" dxfId="980" priority="1189" stopIfTrue="1">
      <formula>BT$24="Killed"</formula>
    </cfRule>
    <cfRule type="expression" dxfId="979" priority="1190" stopIfTrue="1">
      <formula>BT$24="Helpless"</formula>
    </cfRule>
  </conditionalFormatting>
  <conditionalFormatting sqref="BT25">
    <cfRule type="expression" dxfId="978" priority="1187" stopIfTrue="1">
      <formula>#REF!&lt;1</formula>
    </cfRule>
  </conditionalFormatting>
  <conditionalFormatting sqref="BT26">
    <cfRule type="expression" dxfId="977" priority="1186" stopIfTrue="1">
      <formula>#REF!&lt;1</formula>
    </cfRule>
  </conditionalFormatting>
  <conditionalFormatting sqref="BT27">
    <cfRule type="expression" dxfId="976" priority="1185" stopIfTrue="1">
      <formula>#REF!&lt;1</formula>
    </cfRule>
  </conditionalFormatting>
  <conditionalFormatting sqref="BT44">
    <cfRule type="expression" dxfId="975" priority="1184" stopIfTrue="1">
      <formula>#REF!&lt;1</formula>
    </cfRule>
  </conditionalFormatting>
  <conditionalFormatting sqref="BT17:BT19">
    <cfRule type="expression" dxfId="974" priority="1183" stopIfTrue="1">
      <formula>#REF!&lt;1</formula>
    </cfRule>
  </conditionalFormatting>
  <conditionalFormatting sqref="BU21">
    <cfRule type="expression" dxfId="973" priority="1176" stopIfTrue="1">
      <formula>#REF!&lt;1</formula>
    </cfRule>
  </conditionalFormatting>
  <conditionalFormatting sqref="BW48">
    <cfRule type="expression" dxfId="972" priority="1172" stopIfTrue="1">
      <formula>BW$24="Killed"</formula>
    </cfRule>
    <cfRule type="expression" dxfId="971" priority="1173" stopIfTrue="1">
      <formula>BW$24="Helpless"</formula>
    </cfRule>
  </conditionalFormatting>
  <conditionalFormatting sqref="BW25">
    <cfRule type="expression" dxfId="970" priority="1170" stopIfTrue="1">
      <formula>#REF!&lt;1</formula>
    </cfRule>
  </conditionalFormatting>
  <conditionalFormatting sqref="BW26">
    <cfRule type="expression" dxfId="969" priority="1169" stopIfTrue="1">
      <formula>#REF!&lt;1</formula>
    </cfRule>
  </conditionalFormatting>
  <conditionalFormatting sqref="BW27">
    <cfRule type="expression" dxfId="968" priority="1168" stopIfTrue="1">
      <formula>#REF!&lt;1</formula>
    </cfRule>
  </conditionalFormatting>
  <conditionalFormatting sqref="BW44">
    <cfRule type="expression" dxfId="967" priority="1167" stopIfTrue="1">
      <formula>#REF!&lt;1</formula>
    </cfRule>
  </conditionalFormatting>
  <conditionalFormatting sqref="BX20">
    <cfRule type="expression" dxfId="966" priority="1164" stopIfTrue="1">
      <formula>#REF!&lt;1</formula>
    </cfRule>
  </conditionalFormatting>
  <conditionalFormatting sqref="BW48">
    <cfRule type="expression" dxfId="965" priority="1156" stopIfTrue="1">
      <formula>BW$24="Killed"</formula>
    </cfRule>
    <cfRule type="expression" dxfId="964" priority="1157" stopIfTrue="1">
      <formula>BW$24="Helpless"</formula>
    </cfRule>
  </conditionalFormatting>
  <conditionalFormatting sqref="BW25">
    <cfRule type="expression" dxfId="963" priority="1154" stopIfTrue="1">
      <formula>#REF!&lt;1</formula>
    </cfRule>
  </conditionalFormatting>
  <conditionalFormatting sqref="BW26">
    <cfRule type="expression" dxfId="962" priority="1153" stopIfTrue="1">
      <formula>#REF!&lt;1</formula>
    </cfRule>
  </conditionalFormatting>
  <conditionalFormatting sqref="BW27">
    <cfRule type="expression" dxfId="961" priority="1152" stopIfTrue="1">
      <formula>#REF!&lt;1</formula>
    </cfRule>
  </conditionalFormatting>
  <conditionalFormatting sqref="BW44">
    <cfRule type="expression" dxfId="960" priority="1151" stopIfTrue="1">
      <formula>#REF!&lt;1</formula>
    </cfRule>
  </conditionalFormatting>
  <conditionalFormatting sqref="BW17:BW19">
    <cfRule type="expression" dxfId="959" priority="1150" stopIfTrue="1">
      <formula>#REF!&lt;1</formula>
    </cfRule>
  </conditionalFormatting>
  <conditionalFormatting sqref="BX21">
    <cfRule type="expression" dxfId="958" priority="1143" stopIfTrue="1">
      <formula>#REF!&lt;1</formula>
    </cfRule>
  </conditionalFormatting>
  <conditionalFormatting sqref="BZ48">
    <cfRule type="expression" dxfId="957" priority="1139" stopIfTrue="1">
      <formula>BZ$24="Killed"</formula>
    </cfRule>
    <cfRule type="expression" dxfId="956" priority="1140" stopIfTrue="1">
      <formula>BZ$24="Helpless"</formula>
    </cfRule>
  </conditionalFormatting>
  <conditionalFormatting sqref="BZ25">
    <cfRule type="expression" dxfId="955" priority="1137" stopIfTrue="1">
      <formula>#REF!&lt;1</formula>
    </cfRule>
  </conditionalFormatting>
  <conditionalFormatting sqref="BZ26">
    <cfRule type="expression" dxfId="954" priority="1136" stopIfTrue="1">
      <formula>#REF!&lt;1</formula>
    </cfRule>
  </conditionalFormatting>
  <conditionalFormatting sqref="BZ27">
    <cfRule type="expression" dxfId="953" priority="1135" stopIfTrue="1">
      <formula>#REF!&lt;1</formula>
    </cfRule>
  </conditionalFormatting>
  <conditionalFormatting sqref="BZ44">
    <cfRule type="expression" dxfId="952" priority="1134" stopIfTrue="1">
      <formula>#REF!&lt;1</formula>
    </cfRule>
  </conditionalFormatting>
  <conditionalFormatting sqref="CA20">
    <cfRule type="expression" dxfId="951" priority="1131" stopIfTrue="1">
      <formula>#REF!&lt;1</formula>
    </cfRule>
  </conditionalFormatting>
  <conditionalFormatting sqref="BZ48">
    <cfRule type="expression" dxfId="950" priority="1123" stopIfTrue="1">
      <formula>BZ$24="Killed"</formula>
    </cfRule>
    <cfRule type="expression" dxfId="949" priority="1124" stopIfTrue="1">
      <formula>BZ$24="Helpless"</formula>
    </cfRule>
  </conditionalFormatting>
  <conditionalFormatting sqref="BZ25">
    <cfRule type="expression" dxfId="948" priority="1121" stopIfTrue="1">
      <formula>#REF!&lt;1</formula>
    </cfRule>
  </conditionalFormatting>
  <conditionalFormatting sqref="BZ26">
    <cfRule type="expression" dxfId="947" priority="1120" stopIfTrue="1">
      <formula>#REF!&lt;1</formula>
    </cfRule>
  </conditionalFormatting>
  <conditionalFormatting sqref="BZ27">
    <cfRule type="expression" dxfId="946" priority="1119" stopIfTrue="1">
      <formula>#REF!&lt;1</formula>
    </cfRule>
  </conditionalFormatting>
  <conditionalFormatting sqref="BZ44">
    <cfRule type="expression" dxfId="945" priority="1118" stopIfTrue="1">
      <formula>#REF!&lt;1</formula>
    </cfRule>
  </conditionalFormatting>
  <conditionalFormatting sqref="BZ17:BZ19">
    <cfRule type="expression" dxfId="944" priority="1117" stopIfTrue="1">
      <formula>#REF!&lt;1</formula>
    </cfRule>
  </conditionalFormatting>
  <conditionalFormatting sqref="CA21">
    <cfRule type="expression" dxfId="943" priority="1110" stopIfTrue="1">
      <formula>#REF!&lt;1</formula>
    </cfRule>
  </conditionalFormatting>
  <conditionalFormatting sqref="CC48">
    <cfRule type="expression" dxfId="942" priority="1106" stopIfTrue="1">
      <formula>CC$24="Killed"</formula>
    </cfRule>
    <cfRule type="expression" dxfId="941" priority="1107" stopIfTrue="1">
      <formula>CC$24="Helpless"</formula>
    </cfRule>
  </conditionalFormatting>
  <conditionalFormatting sqref="CC25">
    <cfRule type="expression" dxfId="940" priority="1104" stopIfTrue="1">
      <formula>#REF!&lt;1</formula>
    </cfRule>
  </conditionalFormatting>
  <conditionalFormatting sqref="CC26">
    <cfRule type="expression" dxfId="939" priority="1103" stopIfTrue="1">
      <formula>#REF!&lt;1</formula>
    </cfRule>
  </conditionalFormatting>
  <conditionalFormatting sqref="CC27">
    <cfRule type="expression" dxfId="938" priority="1102" stopIfTrue="1">
      <formula>#REF!&lt;1</formula>
    </cfRule>
  </conditionalFormatting>
  <conditionalFormatting sqref="CC44">
    <cfRule type="expression" dxfId="937" priority="1101" stopIfTrue="1">
      <formula>#REF!&lt;1</formula>
    </cfRule>
  </conditionalFormatting>
  <conditionalFormatting sqref="CD20">
    <cfRule type="expression" dxfId="936" priority="1098" stopIfTrue="1">
      <formula>#REF!&lt;1</formula>
    </cfRule>
  </conditionalFormatting>
  <conditionalFormatting sqref="D82">
    <cfRule type="expression" dxfId="935" priority="852" stopIfTrue="1">
      <formula>#REF!&lt;1</formula>
    </cfRule>
  </conditionalFormatting>
  <conditionalFormatting sqref="G82">
    <cfRule type="expression" dxfId="934" priority="850" stopIfTrue="1">
      <formula>#REF!&lt;1</formula>
    </cfRule>
  </conditionalFormatting>
  <conditionalFormatting sqref="CC48">
    <cfRule type="expression" dxfId="933" priority="1090" stopIfTrue="1">
      <formula>CC$24="Killed"</formula>
    </cfRule>
    <cfRule type="expression" dxfId="932" priority="1091" stopIfTrue="1">
      <formula>CC$24="Helpless"</formula>
    </cfRule>
  </conditionalFormatting>
  <conditionalFormatting sqref="CC25">
    <cfRule type="expression" dxfId="931" priority="1088" stopIfTrue="1">
      <formula>#REF!&lt;1</formula>
    </cfRule>
  </conditionalFormatting>
  <conditionalFormatting sqref="CC26">
    <cfRule type="expression" dxfId="930" priority="1087" stopIfTrue="1">
      <formula>#REF!&lt;1</formula>
    </cfRule>
  </conditionalFormatting>
  <conditionalFormatting sqref="CC27">
    <cfRule type="expression" dxfId="929" priority="1086" stopIfTrue="1">
      <formula>#REF!&lt;1</formula>
    </cfRule>
  </conditionalFormatting>
  <conditionalFormatting sqref="CC44">
    <cfRule type="expression" dxfId="928" priority="1085" stopIfTrue="1">
      <formula>#REF!&lt;1</formula>
    </cfRule>
  </conditionalFormatting>
  <conditionalFormatting sqref="CC17:CC19">
    <cfRule type="expression" dxfId="927" priority="1084" stopIfTrue="1">
      <formula>#REF!&lt;1</formula>
    </cfRule>
  </conditionalFormatting>
  <conditionalFormatting sqref="P82">
    <cfRule type="expression" dxfId="926" priority="836" stopIfTrue="1">
      <formula>#REF!&lt;1</formula>
    </cfRule>
  </conditionalFormatting>
  <conditionalFormatting sqref="CD21">
    <cfRule type="expression" dxfId="925" priority="1077" stopIfTrue="1">
      <formula>#REF!&lt;1</formula>
    </cfRule>
  </conditionalFormatting>
  <conditionalFormatting sqref="S82">
    <cfRule type="expression" dxfId="924" priority="832" stopIfTrue="1">
      <formula>#REF!&lt;1</formula>
    </cfRule>
  </conditionalFormatting>
  <conditionalFormatting sqref="CF48">
    <cfRule type="expression" dxfId="923" priority="1073" stopIfTrue="1">
      <formula>CF$24="Killed"</formula>
    </cfRule>
    <cfRule type="expression" dxfId="922" priority="1074" stopIfTrue="1">
      <formula>CF$24="Helpless"</formula>
    </cfRule>
  </conditionalFormatting>
  <conditionalFormatting sqref="CF25">
    <cfRule type="expression" dxfId="921" priority="1071" stopIfTrue="1">
      <formula>#REF!&lt;1</formula>
    </cfRule>
  </conditionalFormatting>
  <conditionalFormatting sqref="CF26">
    <cfRule type="expression" dxfId="920" priority="1070" stopIfTrue="1">
      <formula>#REF!&lt;1</formula>
    </cfRule>
  </conditionalFormatting>
  <conditionalFormatting sqref="CF27">
    <cfRule type="expression" dxfId="919" priority="1069" stopIfTrue="1">
      <formula>#REF!&lt;1</formula>
    </cfRule>
  </conditionalFormatting>
  <conditionalFormatting sqref="CF44">
    <cfRule type="expression" dxfId="918" priority="1068" stopIfTrue="1">
      <formula>#REF!&lt;1</formula>
    </cfRule>
  </conditionalFormatting>
  <conditionalFormatting sqref="CG20">
    <cfRule type="expression" dxfId="917" priority="1065" stopIfTrue="1">
      <formula>#REF!&lt;1</formula>
    </cfRule>
  </conditionalFormatting>
  <conditionalFormatting sqref="AE82">
    <cfRule type="expression" dxfId="916" priority="816" stopIfTrue="1">
      <formula>#REF!&lt;1</formula>
    </cfRule>
  </conditionalFormatting>
  <conditionalFormatting sqref="AE82">
    <cfRule type="expression" dxfId="915" priority="818" stopIfTrue="1">
      <formula>#REF!&lt;1</formula>
    </cfRule>
  </conditionalFormatting>
  <conditionalFormatting sqref="CF48">
    <cfRule type="expression" dxfId="914" priority="1057" stopIfTrue="1">
      <formula>CF$24="Killed"</formula>
    </cfRule>
    <cfRule type="expression" dxfId="913" priority="1058" stopIfTrue="1">
      <formula>CF$24="Helpless"</formula>
    </cfRule>
  </conditionalFormatting>
  <conditionalFormatting sqref="CF25">
    <cfRule type="expression" dxfId="912" priority="1055" stopIfTrue="1">
      <formula>#REF!&lt;1</formula>
    </cfRule>
  </conditionalFormatting>
  <conditionalFormatting sqref="CF26">
    <cfRule type="expression" dxfId="911" priority="1054" stopIfTrue="1">
      <formula>#REF!&lt;1</formula>
    </cfRule>
  </conditionalFormatting>
  <conditionalFormatting sqref="CF27">
    <cfRule type="expression" dxfId="910" priority="1053" stopIfTrue="1">
      <formula>#REF!&lt;1</formula>
    </cfRule>
  </conditionalFormatting>
  <conditionalFormatting sqref="CF44">
    <cfRule type="expression" dxfId="909" priority="1052" stopIfTrue="1">
      <formula>#REF!&lt;1</formula>
    </cfRule>
  </conditionalFormatting>
  <conditionalFormatting sqref="CF17:CF19">
    <cfRule type="expression" dxfId="908" priority="1051" stopIfTrue="1">
      <formula>#REF!&lt;1</formula>
    </cfRule>
  </conditionalFormatting>
  <conditionalFormatting sqref="AQ82">
    <cfRule type="expression" dxfId="907" priority="800" stopIfTrue="1">
      <formula>#REF!&lt;1</formula>
    </cfRule>
  </conditionalFormatting>
  <conditionalFormatting sqref="AQ82">
    <cfRule type="expression" dxfId="906" priority="802" stopIfTrue="1">
      <formula>#REF!&lt;1</formula>
    </cfRule>
  </conditionalFormatting>
  <conditionalFormatting sqref="CG21">
    <cfRule type="expression" dxfId="905" priority="1044" stopIfTrue="1">
      <formula>#REF!&lt;1</formula>
    </cfRule>
  </conditionalFormatting>
  <conditionalFormatting sqref="CI48">
    <cfRule type="expression" dxfId="904" priority="1040" stopIfTrue="1">
      <formula>CI$24="Killed"</formula>
    </cfRule>
    <cfRule type="expression" dxfId="903" priority="1041" stopIfTrue="1">
      <formula>CI$24="Helpless"</formula>
    </cfRule>
  </conditionalFormatting>
  <conditionalFormatting sqref="CI25">
    <cfRule type="expression" dxfId="902" priority="1038" stopIfTrue="1">
      <formula>#REF!&lt;1</formula>
    </cfRule>
  </conditionalFormatting>
  <conditionalFormatting sqref="CI26">
    <cfRule type="expression" dxfId="901" priority="1037" stopIfTrue="1">
      <formula>#REF!&lt;1</formula>
    </cfRule>
  </conditionalFormatting>
  <conditionalFormatting sqref="CI27">
    <cfRule type="expression" dxfId="900" priority="1036" stopIfTrue="1">
      <formula>#REF!&lt;1</formula>
    </cfRule>
  </conditionalFormatting>
  <conditionalFormatting sqref="CI44">
    <cfRule type="expression" dxfId="899" priority="1035" stopIfTrue="1">
      <formula>#REF!&lt;1</formula>
    </cfRule>
  </conditionalFormatting>
  <conditionalFormatting sqref="CJ20">
    <cfRule type="expression" dxfId="898" priority="1032" stopIfTrue="1">
      <formula>#REF!&lt;1</formula>
    </cfRule>
  </conditionalFormatting>
  <conditionalFormatting sqref="BC82">
    <cfRule type="expression" dxfId="897" priority="786" stopIfTrue="1">
      <formula>#REF!&lt;1</formula>
    </cfRule>
  </conditionalFormatting>
  <conditionalFormatting sqref="BC82">
    <cfRule type="expression" dxfId="896" priority="784" stopIfTrue="1">
      <formula>#REF!&lt;1</formula>
    </cfRule>
  </conditionalFormatting>
  <conditionalFormatting sqref="CI48">
    <cfRule type="expression" dxfId="895" priority="1024" stopIfTrue="1">
      <formula>CI$24="Killed"</formula>
    </cfRule>
    <cfRule type="expression" dxfId="894" priority="1025" stopIfTrue="1">
      <formula>CI$24="Helpless"</formula>
    </cfRule>
  </conditionalFormatting>
  <conditionalFormatting sqref="CI25">
    <cfRule type="expression" dxfId="893" priority="1022" stopIfTrue="1">
      <formula>#REF!&lt;1</formula>
    </cfRule>
  </conditionalFormatting>
  <conditionalFormatting sqref="CI26">
    <cfRule type="expression" dxfId="892" priority="1021" stopIfTrue="1">
      <formula>#REF!&lt;1</formula>
    </cfRule>
  </conditionalFormatting>
  <conditionalFormatting sqref="CI27">
    <cfRule type="expression" dxfId="891" priority="1020" stopIfTrue="1">
      <formula>#REF!&lt;1</formula>
    </cfRule>
  </conditionalFormatting>
  <conditionalFormatting sqref="CI44">
    <cfRule type="expression" dxfId="890" priority="1019" stopIfTrue="1">
      <formula>#REF!&lt;1</formula>
    </cfRule>
  </conditionalFormatting>
  <conditionalFormatting sqref="CI17:CI19">
    <cfRule type="expression" dxfId="889" priority="1018" stopIfTrue="1">
      <formula>#REF!&lt;1</formula>
    </cfRule>
  </conditionalFormatting>
  <conditionalFormatting sqref="BO82">
    <cfRule type="expression" dxfId="888" priority="770" stopIfTrue="1">
      <formula>#REF!&lt;1</formula>
    </cfRule>
  </conditionalFormatting>
  <conditionalFormatting sqref="CJ21">
    <cfRule type="expression" dxfId="887" priority="1011" stopIfTrue="1">
      <formula>#REF!&lt;1</formula>
    </cfRule>
  </conditionalFormatting>
  <conditionalFormatting sqref="BR82">
    <cfRule type="expression" dxfId="886" priority="766" stopIfTrue="1">
      <formula>#REF!&lt;1</formula>
    </cfRule>
  </conditionalFormatting>
  <conditionalFormatting sqref="CL48">
    <cfRule type="expression" dxfId="885" priority="1007" stopIfTrue="1">
      <formula>CL$24="Killed"</formula>
    </cfRule>
    <cfRule type="expression" dxfId="884" priority="1008" stopIfTrue="1">
      <formula>CL$24="Helpless"</formula>
    </cfRule>
  </conditionalFormatting>
  <conditionalFormatting sqref="CL25">
    <cfRule type="expression" dxfId="883" priority="1005" stopIfTrue="1">
      <formula>#REF!&lt;1</formula>
    </cfRule>
  </conditionalFormatting>
  <conditionalFormatting sqref="CL26">
    <cfRule type="expression" dxfId="882" priority="1004" stopIfTrue="1">
      <formula>#REF!&lt;1</formula>
    </cfRule>
  </conditionalFormatting>
  <conditionalFormatting sqref="CL27">
    <cfRule type="expression" dxfId="881" priority="1003" stopIfTrue="1">
      <formula>#REF!&lt;1</formula>
    </cfRule>
  </conditionalFormatting>
  <conditionalFormatting sqref="CL44">
    <cfRule type="expression" dxfId="880" priority="1002" stopIfTrue="1">
      <formula>#REF!&lt;1</formula>
    </cfRule>
  </conditionalFormatting>
  <conditionalFormatting sqref="CM20">
    <cfRule type="expression" dxfId="879" priority="999" stopIfTrue="1">
      <formula>#REF!&lt;1</formula>
    </cfRule>
  </conditionalFormatting>
  <conditionalFormatting sqref="CD82">
    <cfRule type="expression" dxfId="878" priority="750" stopIfTrue="1">
      <formula>#REF!&lt;1</formula>
    </cfRule>
  </conditionalFormatting>
  <conditionalFormatting sqref="CA82">
    <cfRule type="expression" dxfId="877" priority="752" stopIfTrue="1">
      <formula>#REF!&lt;1</formula>
    </cfRule>
  </conditionalFormatting>
  <conditionalFormatting sqref="CL48">
    <cfRule type="expression" dxfId="876" priority="991" stopIfTrue="1">
      <formula>CL$24="Killed"</formula>
    </cfRule>
    <cfRule type="expression" dxfId="875" priority="992" stopIfTrue="1">
      <formula>CL$24="Helpless"</formula>
    </cfRule>
  </conditionalFormatting>
  <conditionalFormatting sqref="CL25">
    <cfRule type="expression" dxfId="874" priority="989" stopIfTrue="1">
      <formula>#REF!&lt;1</formula>
    </cfRule>
  </conditionalFormatting>
  <conditionalFormatting sqref="CL26">
    <cfRule type="expression" dxfId="873" priority="988" stopIfTrue="1">
      <formula>#REF!&lt;1</formula>
    </cfRule>
  </conditionalFormatting>
  <conditionalFormatting sqref="CL27">
    <cfRule type="expression" dxfId="872" priority="987" stopIfTrue="1">
      <formula>#REF!&lt;1</formula>
    </cfRule>
  </conditionalFormatting>
  <conditionalFormatting sqref="CL44">
    <cfRule type="expression" dxfId="871" priority="986" stopIfTrue="1">
      <formula>#REF!&lt;1</formula>
    </cfRule>
  </conditionalFormatting>
  <conditionalFormatting sqref="CL17:CL19">
    <cfRule type="expression" dxfId="870" priority="985" stopIfTrue="1">
      <formula>#REF!&lt;1</formula>
    </cfRule>
  </conditionalFormatting>
  <conditionalFormatting sqref="CM82">
    <cfRule type="expression" dxfId="869" priority="736" stopIfTrue="1">
      <formula>#REF!&lt;1</formula>
    </cfRule>
  </conditionalFormatting>
  <conditionalFormatting sqref="CM21">
    <cfRule type="expression" dxfId="868" priority="978" stopIfTrue="1">
      <formula>#REF!&lt;1</formula>
    </cfRule>
  </conditionalFormatting>
  <conditionalFormatting sqref="J82">
    <cfRule type="expression" dxfId="867" priority="844" stopIfTrue="1">
      <formula>#REF!&lt;1</formula>
    </cfRule>
  </conditionalFormatting>
  <conditionalFormatting sqref="M82">
    <cfRule type="expression" dxfId="866" priority="842" stopIfTrue="1">
      <formula>#REF!&lt;1</formula>
    </cfRule>
  </conditionalFormatting>
  <conditionalFormatting sqref="L82">
    <cfRule type="expression" dxfId="865" priority="841" stopIfTrue="1">
      <formula>#REF!&lt;1</formula>
    </cfRule>
  </conditionalFormatting>
  <conditionalFormatting sqref="M82">
    <cfRule type="expression" dxfId="864" priority="840" stopIfTrue="1">
      <formula>#REF!&lt;1</formula>
    </cfRule>
  </conditionalFormatting>
  <conditionalFormatting sqref="O82">
    <cfRule type="expression" dxfId="863" priority="839" stopIfTrue="1">
      <formula>#REF!&lt;1</formula>
    </cfRule>
  </conditionalFormatting>
  <conditionalFormatting sqref="P82">
    <cfRule type="expression" dxfId="862" priority="838" stopIfTrue="1">
      <formula>#REF!&lt;1</formula>
    </cfRule>
  </conditionalFormatting>
  <conditionalFormatting sqref="O82">
    <cfRule type="expression" dxfId="861" priority="837" stopIfTrue="1">
      <formula>#REF!&lt;1</formula>
    </cfRule>
  </conditionalFormatting>
  <conditionalFormatting sqref="R82">
    <cfRule type="expression" dxfId="860" priority="835" stopIfTrue="1">
      <formula>#REF!&lt;1</formula>
    </cfRule>
  </conditionalFormatting>
  <conditionalFormatting sqref="S82">
    <cfRule type="expression" dxfId="859" priority="834" stopIfTrue="1">
      <formula>#REF!&lt;1</formula>
    </cfRule>
  </conditionalFormatting>
  <conditionalFormatting sqref="R82">
    <cfRule type="expression" dxfId="858" priority="833" stopIfTrue="1">
      <formula>#REF!&lt;1</formula>
    </cfRule>
  </conditionalFormatting>
  <conditionalFormatting sqref="U82">
    <cfRule type="expression" dxfId="857" priority="831" stopIfTrue="1">
      <formula>#REF!&lt;1</formula>
    </cfRule>
  </conditionalFormatting>
  <conditionalFormatting sqref="V82">
    <cfRule type="expression" dxfId="856" priority="830" stopIfTrue="1">
      <formula>#REF!&lt;1</formula>
    </cfRule>
  </conditionalFormatting>
  <conditionalFormatting sqref="U82">
    <cfRule type="expression" dxfId="855" priority="829" stopIfTrue="1">
      <formula>#REF!&lt;1</formula>
    </cfRule>
  </conditionalFormatting>
  <conditionalFormatting sqref="V82">
    <cfRule type="expression" dxfId="854" priority="828" stopIfTrue="1">
      <formula>#REF!&lt;1</formula>
    </cfRule>
  </conditionalFormatting>
  <conditionalFormatting sqref="X82">
    <cfRule type="expression" dxfId="853" priority="827" stopIfTrue="1">
      <formula>#REF!&lt;1</formula>
    </cfRule>
  </conditionalFormatting>
  <conditionalFormatting sqref="Y82">
    <cfRule type="expression" dxfId="852" priority="826" stopIfTrue="1">
      <formula>#REF!&lt;1</formula>
    </cfRule>
  </conditionalFormatting>
  <conditionalFormatting sqref="X82">
    <cfRule type="expression" dxfId="851" priority="825" stopIfTrue="1">
      <formula>#REF!&lt;1</formula>
    </cfRule>
  </conditionalFormatting>
  <conditionalFormatting sqref="Y82">
    <cfRule type="expression" dxfId="850" priority="824" stopIfTrue="1">
      <formula>#REF!&lt;1</formula>
    </cfRule>
  </conditionalFormatting>
  <conditionalFormatting sqref="AA82">
    <cfRule type="expression" dxfId="849" priority="823" stopIfTrue="1">
      <formula>#REF!&lt;1</formula>
    </cfRule>
  </conditionalFormatting>
  <conditionalFormatting sqref="AB82">
    <cfRule type="expression" dxfId="848" priority="822" stopIfTrue="1">
      <formula>#REF!&lt;1</formula>
    </cfRule>
  </conditionalFormatting>
  <conditionalFormatting sqref="AA82">
    <cfRule type="expression" dxfId="847" priority="821" stopIfTrue="1">
      <formula>#REF!&lt;1</formula>
    </cfRule>
  </conditionalFormatting>
  <conditionalFormatting sqref="AB82">
    <cfRule type="expression" dxfId="846" priority="820" stopIfTrue="1">
      <formula>#REF!&lt;1</formula>
    </cfRule>
  </conditionalFormatting>
  <conditionalFormatting sqref="AD82">
    <cfRule type="expression" dxfId="845" priority="819" stopIfTrue="1">
      <formula>#REF!&lt;1</formula>
    </cfRule>
  </conditionalFormatting>
  <conditionalFormatting sqref="AD82">
    <cfRule type="expression" dxfId="844" priority="817" stopIfTrue="1">
      <formula>#REF!&lt;1</formula>
    </cfRule>
  </conditionalFormatting>
  <conditionalFormatting sqref="AG82">
    <cfRule type="expression" dxfId="843" priority="815" stopIfTrue="1">
      <formula>#REF!&lt;1</formula>
    </cfRule>
  </conditionalFormatting>
  <conditionalFormatting sqref="AH82">
    <cfRule type="expression" dxfId="842" priority="814" stopIfTrue="1">
      <formula>#REF!&lt;1</formula>
    </cfRule>
  </conditionalFormatting>
  <conditionalFormatting sqref="AG82">
    <cfRule type="expression" dxfId="841" priority="813" stopIfTrue="1">
      <formula>#REF!&lt;1</formula>
    </cfRule>
  </conditionalFormatting>
  <conditionalFormatting sqref="AH82">
    <cfRule type="expression" dxfId="840" priority="812" stopIfTrue="1">
      <formula>#REF!&lt;1</formula>
    </cfRule>
  </conditionalFormatting>
  <conditionalFormatting sqref="AJ82">
    <cfRule type="expression" dxfId="839" priority="811" stopIfTrue="1">
      <formula>#REF!&lt;1</formula>
    </cfRule>
  </conditionalFormatting>
  <conditionalFormatting sqref="AK82">
    <cfRule type="expression" dxfId="838" priority="810" stopIfTrue="1">
      <formula>#REF!&lt;1</formula>
    </cfRule>
  </conditionalFormatting>
  <conditionalFormatting sqref="AJ82">
    <cfRule type="expression" dxfId="837" priority="809" stopIfTrue="1">
      <formula>#REF!&lt;1</formula>
    </cfRule>
  </conditionalFormatting>
  <conditionalFormatting sqref="AK82">
    <cfRule type="expression" dxfId="836" priority="808" stopIfTrue="1">
      <formula>#REF!&lt;1</formula>
    </cfRule>
  </conditionalFormatting>
  <conditionalFormatting sqref="AM82">
    <cfRule type="expression" dxfId="835" priority="807" stopIfTrue="1">
      <formula>#REF!&lt;1</formula>
    </cfRule>
  </conditionalFormatting>
  <conditionalFormatting sqref="AN82">
    <cfRule type="expression" dxfId="834" priority="806" stopIfTrue="1">
      <formula>#REF!&lt;1</formula>
    </cfRule>
  </conditionalFormatting>
  <conditionalFormatting sqref="AM82">
    <cfRule type="expression" dxfId="833" priority="805" stopIfTrue="1">
      <formula>#REF!&lt;1</formula>
    </cfRule>
  </conditionalFormatting>
  <conditionalFormatting sqref="AN82">
    <cfRule type="expression" dxfId="832" priority="804" stopIfTrue="1">
      <formula>#REF!&lt;1</formula>
    </cfRule>
  </conditionalFormatting>
  <conditionalFormatting sqref="AP82">
    <cfRule type="expression" dxfId="831" priority="803" stopIfTrue="1">
      <formula>#REF!&lt;1</formula>
    </cfRule>
  </conditionalFormatting>
  <conditionalFormatting sqref="AP82">
    <cfRule type="expression" dxfId="830" priority="801" stopIfTrue="1">
      <formula>#REF!&lt;1</formula>
    </cfRule>
  </conditionalFormatting>
  <conditionalFormatting sqref="AS82">
    <cfRule type="expression" dxfId="829" priority="799" stopIfTrue="1">
      <formula>#REF!&lt;1</formula>
    </cfRule>
  </conditionalFormatting>
  <conditionalFormatting sqref="AT82">
    <cfRule type="expression" dxfId="828" priority="798" stopIfTrue="1">
      <formula>#REF!&lt;1</formula>
    </cfRule>
  </conditionalFormatting>
  <conditionalFormatting sqref="AS82">
    <cfRule type="expression" dxfId="827" priority="797" stopIfTrue="1">
      <formula>#REF!&lt;1</formula>
    </cfRule>
  </conditionalFormatting>
  <conditionalFormatting sqref="AT82">
    <cfRule type="expression" dxfId="826" priority="796" stopIfTrue="1">
      <formula>#REF!&lt;1</formula>
    </cfRule>
  </conditionalFormatting>
  <conditionalFormatting sqref="AV82">
    <cfRule type="expression" dxfId="825" priority="795" stopIfTrue="1">
      <formula>#REF!&lt;1</formula>
    </cfRule>
  </conditionalFormatting>
  <conditionalFormatting sqref="AW82">
    <cfRule type="expression" dxfId="824" priority="794" stopIfTrue="1">
      <formula>#REF!&lt;1</formula>
    </cfRule>
  </conditionalFormatting>
  <conditionalFormatting sqref="AV82">
    <cfRule type="expression" dxfId="823" priority="793" stopIfTrue="1">
      <formula>#REF!&lt;1</formula>
    </cfRule>
  </conditionalFormatting>
  <conditionalFormatting sqref="AW82">
    <cfRule type="expression" dxfId="822" priority="792" stopIfTrue="1">
      <formula>#REF!&lt;1</formula>
    </cfRule>
  </conditionalFormatting>
  <conditionalFormatting sqref="AY82">
    <cfRule type="expression" dxfId="821" priority="791" stopIfTrue="1">
      <formula>#REF!&lt;1</formula>
    </cfRule>
  </conditionalFormatting>
  <conditionalFormatting sqref="AZ82">
    <cfRule type="expression" dxfId="820" priority="790" stopIfTrue="1">
      <formula>#REF!&lt;1</formula>
    </cfRule>
  </conditionalFormatting>
  <conditionalFormatting sqref="AY82">
    <cfRule type="expression" dxfId="819" priority="789" stopIfTrue="1">
      <formula>#REF!&lt;1</formula>
    </cfRule>
  </conditionalFormatting>
  <conditionalFormatting sqref="AZ82">
    <cfRule type="expression" dxfId="818" priority="788" stopIfTrue="1">
      <formula>#REF!&lt;1</formula>
    </cfRule>
  </conditionalFormatting>
  <conditionalFormatting sqref="BB82">
    <cfRule type="expression" dxfId="817" priority="787" stopIfTrue="1">
      <formula>#REF!&lt;1</formula>
    </cfRule>
  </conditionalFormatting>
  <conditionalFormatting sqref="BB82">
    <cfRule type="expression" dxfId="816" priority="785" stopIfTrue="1">
      <formula>#REF!&lt;1</formula>
    </cfRule>
  </conditionalFormatting>
  <conditionalFormatting sqref="BE82">
    <cfRule type="expression" dxfId="815" priority="783" stopIfTrue="1">
      <formula>#REF!&lt;1</formula>
    </cfRule>
  </conditionalFormatting>
  <conditionalFormatting sqref="BF82">
    <cfRule type="expression" dxfId="814" priority="782" stopIfTrue="1">
      <formula>#REF!&lt;1</formula>
    </cfRule>
  </conditionalFormatting>
  <conditionalFormatting sqref="BE82">
    <cfRule type="expression" dxfId="813" priority="781" stopIfTrue="1">
      <formula>#REF!&lt;1</formula>
    </cfRule>
  </conditionalFormatting>
  <conditionalFormatting sqref="BF82">
    <cfRule type="expression" dxfId="812" priority="780" stopIfTrue="1">
      <formula>#REF!&lt;1</formula>
    </cfRule>
  </conditionalFormatting>
  <conditionalFormatting sqref="BH82">
    <cfRule type="expression" dxfId="811" priority="779" stopIfTrue="1">
      <formula>#REF!&lt;1</formula>
    </cfRule>
  </conditionalFormatting>
  <conditionalFormatting sqref="BI82">
    <cfRule type="expression" dxfId="810" priority="778" stopIfTrue="1">
      <formula>#REF!&lt;1</formula>
    </cfRule>
  </conditionalFormatting>
  <conditionalFormatting sqref="BH82">
    <cfRule type="expression" dxfId="809" priority="777" stopIfTrue="1">
      <formula>#REF!&lt;1</formula>
    </cfRule>
  </conditionalFormatting>
  <conditionalFormatting sqref="BI82">
    <cfRule type="expression" dxfId="808" priority="776" stopIfTrue="1">
      <formula>#REF!&lt;1</formula>
    </cfRule>
  </conditionalFormatting>
  <conditionalFormatting sqref="BK82">
    <cfRule type="expression" dxfId="807" priority="775" stopIfTrue="1">
      <formula>#REF!&lt;1</formula>
    </cfRule>
  </conditionalFormatting>
  <conditionalFormatting sqref="BL82">
    <cfRule type="expression" dxfId="806" priority="774" stopIfTrue="1">
      <formula>#REF!&lt;1</formula>
    </cfRule>
  </conditionalFormatting>
  <conditionalFormatting sqref="BK82">
    <cfRule type="expression" dxfId="805" priority="773" stopIfTrue="1">
      <formula>#REF!&lt;1</formula>
    </cfRule>
  </conditionalFormatting>
  <conditionalFormatting sqref="BL82">
    <cfRule type="expression" dxfId="804" priority="772" stopIfTrue="1">
      <formula>#REF!&lt;1</formula>
    </cfRule>
  </conditionalFormatting>
  <conditionalFormatting sqref="BN82">
    <cfRule type="expression" dxfId="803" priority="771" stopIfTrue="1">
      <formula>#REF!&lt;1</formula>
    </cfRule>
  </conditionalFormatting>
  <conditionalFormatting sqref="BN82">
    <cfRule type="expression" dxfId="802" priority="769" stopIfTrue="1">
      <formula>#REF!&lt;1</formula>
    </cfRule>
  </conditionalFormatting>
  <conditionalFormatting sqref="BO82">
    <cfRule type="expression" dxfId="801" priority="768" stopIfTrue="1">
      <formula>#REF!&lt;1</formula>
    </cfRule>
  </conditionalFormatting>
  <conditionalFormatting sqref="BQ82">
    <cfRule type="expression" dxfId="800" priority="767" stopIfTrue="1">
      <formula>#REF!&lt;1</formula>
    </cfRule>
  </conditionalFormatting>
  <conditionalFormatting sqref="BQ82">
    <cfRule type="expression" dxfId="799" priority="765" stopIfTrue="1">
      <formula>#REF!&lt;1</formula>
    </cfRule>
  </conditionalFormatting>
  <conditionalFormatting sqref="BR82">
    <cfRule type="expression" dxfId="798" priority="764" stopIfTrue="1">
      <formula>#REF!&lt;1</formula>
    </cfRule>
  </conditionalFormatting>
  <conditionalFormatting sqref="BT82">
    <cfRule type="expression" dxfId="797" priority="763" stopIfTrue="1">
      <formula>#REF!&lt;1</formula>
    </cfRule>
  </conditionalFormatting>
  <conditionalFormatting sqref="BU82">
    <cfRule type="expression" dxfId="796" priority="762" stopIfTrue="1">
      <formula>#REF!&lt;1</formula>
    </cfRule>
  </conditionalFormatting>
  <conditionalFormatting sqref="BT82">
    <cfRule type="expression" dxfId="795" priority="761" stopIfTrue="1">
      <formula>#REF!&lt;1</formula>
    </cfRule>
  </conditionalFormatting>
  <conditionalFormatting sqref="BU82">
    <cfRule type="expression" dxfId="794" priority="760" stopIfTrue="1">
      <formula>#REF!&lt;1</formula>
    </cfRule>
  </conditionalFormatting>
  <conditionalFormatting sqref="BW82">
    <cfRule type="expression" dxfId="793" priority="759" stopIfTrue="1">
      <formula>#REF!&lt;1</formula>
    </cfRule>
  </conditionalFormatting>
  <conditionalFormatting sqref="BX82">
    <cfRule type="expression" dxfId="792" priority="758" stopIfTrue="1">
      <formula>#REF!&lt;1</formula>
    </cfRule>
  </conditionalFormatting>
  <conditionalFormatting sqref="BW82">
    <cfRule type="expression" dxfId="791" priority="757" stopIfTrue="1">
      <formula>#REF!&lt;1</formula>
    </cfRule>
  </conditionalFormatting>
  <conditionalFormatting sqref="BX82">
    <cfRule type="expression" dxfId="790" priority="756" stopIfTrue="1">
      <formula>#REF!&lt;1</formula>
    </cfRule>
  </conditionalFormatting>
  <conditionalFormatting sqref="BZ82">
    <cfRule type="expression" dxfId="789" priority="755" stopIfTrue="1">
      <formula>#REF!&lt;1</formula>
    </cfRule>
  </conditionalFormatting>
  <conditionalFormatting sqref="CA82">
    <cfRule type="expression" dxfId="788" priority="754" stopIfTrue="1">
      <formula>#REF!&lt;1</formula>
    </cfRule>
  </conditionalFormatting>
  <conditionalFormatting sqref="BZ82">
    <cfRule type="expression" dxfId="787" priority="753" stopIfTrue="1">
      <formula>#REF!&lt;1</formula>
    </cfRule>
  </conditionalFormatting>
  <conditionalFormatting sqref="CC82">
    <cfRule type="expression" dxfId="786" priority="751" stopIfTrue="1">
      <formula>#REF!&lt;1</formula>
    </cfRule>
  </conditionalFormatting>
  <conditionalFormatting sqref="CC82">
    <cfRule type="expression" dxfId="785" priority="749" stopIfTrue="1">
      <formula>#REF!&lt;1</formula>
    </cfRule>
  </conditionalFormatting>
  <conditionalFormatting sqref="CD82">
    <cfRule type="expression" dxfId="784" priority="748" stopIfTrue="1">
      <formula>#REF!&lt;1</formula>
    </cfRule>
  </conditionalFormatting>
  <conditionalFormatting sqref="CF82">
    <cfRule type="expression" dxfId="783" priority="747" stopIfTrue="1">
      <formula>#REF!&lt;1</formula>
    </cfRule>
  </conditionalFormatting>
  <conditionalFormatting sqref="CG82">
    <cfRule type="expression" dxfId="782" priority="746" stopIfTrue="1">
      <formula>#REF!&lt;1</formula>
    </cfRule>
  </conditionalFormatting>
  <conditionalFormatting sqref="CF82">
    <cfRule type="expression" dxfId="781" priority="745" stopIfTrue="1">
      <formula>#REF!&lt;1</formula>
    </cfRule>
  </conditionalFormatting>
  <conditionalFormatting sqref="CG82">
    <cfRule type="expression" dxfId="780" priority="744" stopIfTrue="1">
      <formula>#REF!&lt;1</formula>
    </cfRule>
  </conditionalFormatting>
  <conditionalFormatting sqref="CI82">
    <cfRule type="expression" dxfId="779" priority="743" stopIfTrue="1">
      <formula>#REF!&lt;1</formula>
    </cfRule>
  </conditionalFormatting>
  <conditionalFormatting sqref="CJ82">
    <cfRule type="expression" dxfId="778" priority="742" stopIfTrue="1">
      <formula>#REF!&lt;1</formula>
    </cfRule>
  </conditionalFormatting>
  <conditionalFormatting sqref="CI82">
    <cfRule type="expression" dxfId="777" priority="741" stopIfTrue="1">
      <formula>#REF!&lt;1</formula>
    </cfRule>
  </conditionalFormatting>
  <conditionalFormatting sqref="CJ82">
    <cfRule type="expression" dxfId="776" priority="740" stopIfTrue="1">
      <formula>#REF!&lt;1</formula>
    </cfRule>
  </conditionalFormatting>
  <conditionalFormatting sqref="CL82">
    <cfRule type="expression" dxfId="775" priority="739" stopIfTrue="1">
      <formula>#REF!&lt;1</formula>
    </cfRule>
  </conditionalFormatting>
  <conditionalFormatting sqref="CM82">
    <cfRule type="expression" dxfId="774" priority="738" stopIfTrue="1">
      <formula>#REF!&lt;1</formula>
    </cfRule>
  </conditionalFormatting>
  <conditionalFormatting sqref="CL82">
    <cfRule type="expression" dxfId="773" priority="737" stopIfTrue="1">
      <formula>#REF!&lt;1</formula>
    </cfRule>
  </conditionalFormatting>
  <conditionalFormatting sqref="E83">
    <cfRule type="expression" dxfId="772" priority="483" stopIfTrue="1">
      <formula>#REF!&lt;1</formula>
    </cfRule>
  </conditionalFormatting>
  <conditionalFormatting sqref="D22 G22 J22 M22 P22 S22 V22 Y22 AB22 AE22 AH22 AK22 AN22 AQ22 AT22 AW22 AZ22 BC22 BF22 BI22 BL22 BO22 BR22 BU22 BX22 CA22 CD22 CG22 CJ22 CM22">
    <cfRule type="expression" dxfId="771" priority="730" stopIfTrue="1">
      <formula>#REF!&lt;1</formula>
    </cfRule>
  </conditionalFormatting>
  <conditionalFormatting sqref="B82">
    <cfRule type="expression" dxfId="770" priority="856" stopIfTrue="1">
      <formula>#REF!&lt;1</formula>
    </cfRule>
  </conditionalFormatting>
  <conditionalFormatting sqref="C82">
    <cfRule type="expression" dxfId="769" priority="855" stopIfTrue="1">
      <formula>#REF!&lt;1</formula>
    </cfRule>
  </conditionalFormatting>
  <conditionalFormatting sqref="D82">
    <cfRule type="expression" dxfId="768" priority="854" stopIfTrue="1">
      <formula>#REF!&lt;1</formula>
    </cfRule>
  </conditionalFormatting>
  <conditionalFormatting sqref="C82">
    <cfRule type="expression" dxfId="767" priority="853" stopIfTrue="1">
      <formula>#REF!&lt;1</formula>
    </cfRule>
  </conditionalFormatting>
  <conditionalFormatting sqref="F82">
    <cfRule type="expression" dxfId="766" priority="851" stopIfTrue="1">
      <formula>#REF!&lt;1</formula>
    </cfRule>
  </conditionalFormatting>
  <conditionalFormatting sqref="F82">
    <cfRule type="expression" dxfId="765" priority="849" stopIfTrue="1">
      <formula>#REF!&lt;1</formula>
    </cfRule>
  </conditionalFormatting>
  <conditionalFormatting sqref="G82">
    <cfRule type="expression" dxfId="764" priority="848" stopIfTrue="1">
      <formula>#REF!&lt;1</formula>
    </cfRule>
  </conditionalFormatting>
  <conditionalFormatting sqref="I82">
    <cfRule type="expression" dxfId="763" priority="847" stopIfTrue="1">
      <formula>#REF!&lt;1</formula>
    </cfRule>
  </conditionalFormatting>
  <conditionalFormatting sqref="J82">
    <cfRule type="expression" dxfId="762" priority="846" stopIfTrue="1">
      <formula>#REF!&lt;1</formula>
    </cfRule>
  </conditionalFormatting>
  <conditionalFormatting sqref="I82">
    <cfRule type="expression" dxfId="761" priority="845" stopIfTrue="1">
      <formula>#REF!&lt;1</formula>
    </cfRule>
  </conditionalFormatting>
  <conditionalFormatting sqref="L82">
    <cfRule type="expression" dxfId="760" priority="843" stopIfTrue="1">
      <formula>#REF!&lt;1</formula>
    </cfRule>
  </conditionalFormatting>
  <conditionalFormatting sqref="D83">
    <cfRule type="expression" dxfId="759" priority="484" stopIfTrue="1">
      <formula>#REF!&lt;1</formula>
    </cfRule>
  </conditionalFormatting>
  <conditionalFormatting sqref="C83 F83 I83 L83 O83 R83 U83 X83 AA83 AD83 AG83 AJ83 AM83 AP83 AS83 AV83 AY83 BB83 BE83 BH83 BK83 BN83 BQ83 BT83 BW83 BZ83 CC83 CF83 CI83 CL83">
    <cfRule type="expression" dxfId="758" priority="733" stopIfTrue="1">
      <formula>#REF!&lt;1</formula>
    </cfRule>
  </conditionalFormatting>
  <conditionalFormatting sqref="C83 F83 I83 L83 O83 R83 U83 X83 AA83 AD83 AG83 AJ83 AM83 AP83 AS83 AV83 AY83 BB83 BE83 BH83 BK83 BN83 BQ83 BT83 BW83 BZ83 CC83 CF83 CI83 CL83">
    <cfRule type="expression" dxfId="757" priority="732" stopIfTrue="1">
      <formula>#REF!&lt;1</formula>
    </cfRule>
  </conditionalFormatting>
  <conditionalFormatting sqref="D22 G22 J22 M22 P22 S22 V22 Y22 AB22 AE22 AH22 AK22 AN22 AQ22 AT22 AW22 AZ22 BC22 BF22 BI22 BL22 BO22 BR22 BU22 BX22 CA22 CD22 CG22 CJ22 CM22">
    <cfRule type="expression" dxfId="756" priority="729" stopIfTrue="1">
      <formula>#REF!&lt;1</formula>
    </cfRule>
  </conditionalFormatting>
  <conditionalFormatting sqref="C22 F22 I22 L22 O22 R22 U22 X22 AA22 AD22 AG22 AJ22 AM22 AP22 AS22 AV22 AY22 BB22 BE22 BH22 BK22 BN22 BQ22 BT22 BW22 BZ22 CC22 CF22 CI22 CL22">
    <cfRule type="expression" dxfId="755" priority="728" stopIfTrue="1">
      <formula>#REF!&lt;1</formula>
    </cfRule>
  </conditionalFormatting>
  <conditionalFormatting sqref="C22 F22 I22 L22 O22 R22 U22 X22 AA22 AD22 AG22 AJ22 AM22 AP22 AS22 AV22 AY22 BB22 BE22 BH22 BK22 BN22 BQ22 BT22 BW22 BZ22 CC22 CF22 CI22 CL22">
    <cfRule type="expression" dxfId="754" priority="727" stopIfTrue="1">
      <formula>#REF!&lt;1</formula>
    </cfRule>
  </conditionalFormatting>
  <conditionalFormatting sqref="B22">
    <cfRule type="expression" dxfId="753" priority="726" stopIfTrue="1">
      <formula>#REF!&lt;1</formula>
    </cfRule>
  </conditionalFormatting>
  <conditionalFormatting sqref="B86">
    <cfRule type="expression" dxfId="752" priority="725" stopIfTrue="1">
      <formula>#REF!&lt;1</formula>
    </cfRule>
  </conditionalFormatting>
  <conditionalFormatting sqref="D86">
    <cfRule type="expression" dxfId="751" priority="724" stopIfTrue="1">
      <formula>#REF!&lt;1</formula>
    </cfRule>
  </conditionalFormatting>
  <conditionalFormatting sqref="E86">
    <cfRule type="expression" dxfId="750" priority="723" stopIfTrue="1">
      <formula>#REF!&lt;1</formula>
    </cfRule>
  </conditionalFormatting>
  <conditionalFormatting sqref="D86">
    <cfRule type="expression" dxfId="749" priority="722" stopIfTrue="1">
      <formula>#REF!&lt;1</formula>
    </cfRule>
  </conditionalFormatting>
  <conditionalFormatting sqref="E86">
    <cfRule type="expression" dxfId="748" priority="721" stopIfTrue="1">
      <formula>#REF!&lt;1</formula>
    </cfRule>
  </conditionalFormatting>
  <conditionalFormatting sqref="D86">
    <cfRule type="expression" dxfId="747" priority="720" stopIfTrue="1">
      <formula>#REF!&lt;1</formula>
    </cfRule>
  </conditionalFormatting>
  <conditionalFormatting sqref="E86">
    <cfRule type="expression" dxfId="746" priority="719" stopIfTrue="1">
      <formula>#REF!&lt;1</formula>
    </cfRule>
  </conditionalFormatting>
  <conditionalFormatting sqref="D86">
    <cfRule type="expression" dxfId="745" priority="718" stopIfTrue="1">
      <formula>#REF!&lt;1</formula>
    </cfRule>
  </conditionalFormatting>
  <conditionalFormatting sqref="E86">
    <cfRule type="expression" dxfId="744" priority="717" stopIfTrue="1">
      <formula>#REF!&lt;1</formula>
    </cfRule>
  </conditionalFormatting>
  <conditionalFormatting sqref="G86">
    <cfRule type="expression" dxfId="743" priority="716" stopIfTrue="1">
      <formula>#REF!&lt;1</formula>
    </cfRule>
  </conditionalFormatting>
  <conditionalFormatting sqref="H86">
    <cfRule type="expression" dxfId="742" priority="715" stopIfTrue="1">
      <formula>#REF!&lt;1</formula>
    </cfRule>
  </conditionalFormatting>
  <conditionalFormatting sqref="H86">
    <cfRule type="expression" dxfId="741" priority="711" stopIfTrue="1">
      <formula>#REF!&lt;1</formula>
    </cfRule>
  </conditionalFormatting>
  <conditionalFormatting sqref="G86">
    <cfRule type="expression" dxfId="740" priority="714" stopIfTrue="1">
      <formula>#REF!&lt;1</formula>
    </cfRule>
  </conditionalFormatting>
  <conditionalFormatting sqref="H86">
    <cfRule type="expression" dxfId="739" priority="713" stopIfTrue="1">
      <formula>#REF!&lt;1</formula>
    </cfRule>
  </conditionalFormatting>
  <conditionalFormatting sqref="G86">
    <cfRule type="expression" dxfId="738" priority="712" stopIfTrue="1">
      <formula>#REF!&lt;1</formula>
    </cfRule>
  </conditionalFormatting>
  <conditionalFormatting sqref="J86">
    <cfRule type="expression" dxfId="737" priority="708" stopIfTrue="1">
      <formula>#REF!&lt;1</formula>
    </cfRule>
  </conditionalFormatting>
  <conditionalFormatting sqref="G86">
    <cfRule type="expression" dxfId="736" priority="710" stopIfTrue="1">
      <formula>#REF!&lt;1</formula>
    </cfRule>
  </conditionalFormatting>
  <conditionalFormatting sqref="H86">
    <cfRule type="expression" dxfId="735" priority="709" stopIfTrue="1">
      <formula>#REF!&lt;1</formula>
    </cfRule>
  </conditionalFormatting>
  <conditionalFormatting sqref="K86">
    <cfRule type="expression" dxfId="734" priority="707" stopIfTrue="1">
      <formula>#REF!&lt;1</formula>
    </cfRule>
  </conditionalFormatting>
  <conditionalFormatting sqref="K86">
    <cfRule type="expression" dxfId="733" priority="703" stopIfTrue="1">
      <formula>#REF!&lt;1</formula>
    </cfRule>
  </conditionalFormatting>
  <conditionalFormatting sqref="J86">
    <cfRule type="expression" dxfId="732" priority="706" stopIfTrue="1">
      <formula>#REF!&lt;1</formula>
    </cfRule>
  </conditionalFormatting>
  <conditionalFormatting sqref="K86">
    <cfRule type="expression" dxfId="731" priority="705" stopIfTrue="1">
      <formula>#REF!&lt;1</formula>
    </cfRule>
  </conditionalFormatting>
  <conditionalFormatting sqref="J86">
    <cfRule type="expression" dxfId="730" priority="704" stopIfTrue="1">
      <formula>#REF!&lt;1</formula>
    </cfRule>
  </conditionalFormatting>
  <conditionalFormatting sqref="M86">
    <cfRule type="expression" dxfId="729" priority="700" stopIfTrue="1">
      <formula>#REF!&lt;1</formula>
    </cfRule>
  </conditionalFormatting>
  <conditionalFormatting sqref="J86">
    <cfRule type="expression" dxfId="728" priority="702" stopIfTrue="1">
      <formula>#REF!&lt;1</formula>
    </cfRule>
  </conditionalFormatting>
  <conditionalFormatting sqref="K86">
    <cfRule type="expression" dxfId="727" priority="701" stopIfTrue="1">
      <formula>#REF!&lt;1</formula>
    </cfRule>
  </conditionalFormatting>
  <conditionalFormatting sqref="N86">
    <cfRule type="expression" dxfId="726" priority="699" stopIfTrue="1">
      <formula>#REF!&lt;1</formula>
    </cfRule>
  </conditionalFormatting>
  <conditionalFormatting sqref="N86">
    <cfRule type="expression" dxfId="725" priority="695" stopIfTrue="1">
      <formula>#REF!&lt;1</formula>
    </cfRule>
  </conditionalFormatting>
  <conditionalFormatting sqref="M86">
    <cfRule type="expression" dxfId="724" priority="698" stopIfTrue="1">
      <formula>#REF!&lt;1</formula>
    </cfRule>
  </conditionalFormatting>
  <conditionalFormatting sqref="N86">
    <cfRule type="expression" dxfId="723" priority="697" stopIfTrue="1">
      <formula>#REF!&lt;1</formula>
    </cfRule>
  </conditionalFormatting>
  <conditionalFormatting sqref="M86">
    <cfRule type="expression" dxfId="722" priority="696" stopIfTrue="1">
      <formula>#REF!&lt;1</formula>
    </cfRule>
  </conditionalFormatting>
  <conditionalFormatting sqref="P86">
    <cfRule type="expression" dxfId="721" priority="692" stopIfTrue="1">
      <formula>#REF!&lt;1</formula>
    </cfRule>
  </conditionalFormatting>
  <conditionalFormatting sqref="M86">
    <cfRule type="expression" dxfId="720" priority="694" stopIfTrue="1">
      <formula>#REF!&lt;1</formula>
    </cfRule>
  </conditionalFormatting>
  <conditionalFormatting sqref="N86">
    <cfRule type="expression" dxfId="719" priority="693" stopIfTrue="1">
      <formula>#REF!&lt;1</formula>
    </cfRule>
  </conditionalFormatting>
  <conditionalFormatting sqref="Q86">
    <cfRule type="expression" dxfId="718" priority="691" stopIfTrue="1">
      <formula>#REF!&lt;1</formula>
    </cfRule>
  </conditionalFormatting>
  <conditionalFormatting sqref="Q86">
    <cfRule type="expression" dxfId="717" priority="687" stopIfTrue="1">
      <formula>#REF!&lt;1</formula>
    </cfRule>
  </conditionalFormatting>
  <conditionalFormatting sqref="P86">
    <cfRule type="expression" dxfId="716" priority="690" stopIfTrue="1">
      <formula>#REF!&lt;1</formula>
    </cfRule>
  </conditionalFormatting>
  <conditionalFormatting sqref="Q86">
    <cfRule type="expression" dxfId="715" priority="689" stopIfTrue="1">
      <formula>#REF!&lt;1</formula>
    </cfRule>
  </conditionalFormatting>
  <conditionalFormatting sqref="P86">
    <cfRule type="expression" dxfId="714" priority="688" stopIfTrue="1">
      <formula>#REF!&lt;1</formula>
    </cfRule>
  </conditionalFormatting>
  <conditionalFormatting sqref="S86">
    <cfRule type="expression" dxfId="713" priority="684" stopIfTrue="1">
      <formula>#REF!&lt;1</formula>
    </cfRule>
  </conditionalFormatting>
  <conditionalFormatting sqref="P86">
    <cfRule type="expression" dxfId="712" priority="686" stopIfTrue="1">
      <formula>#REF!&lt;1</formula>
    </cfRule>
  </conditionalFormatting>
  <conditionalFormatting sqref="Q86">
    <cfRule type="expression" dxfId="711" priority="685" stopIfTrue="1">
      <formula>#REF!&lt;1</formula>
    </cfRule>
  </conditionalFormatting>
  <conditionalFormatting sqref="T86">
    <cfRule type="expression" dxfId="710" priority="683" stopIfTrue="1">
      <formula>#REF!&lt;1</formula>
    </cfRule>
  </conditionalFormatting>
  <conditionalFormatting sqref="T86">
    <cfRule type="expression" dxfId="709" priority="679" stopIfTrue="1">
      <formula>#REF!&lt;1</formula>
    </cfRule>
  </conditionalFormatting>
  <conditionalFormatting sqref="S86">
    <cfRule type="expression" dxfId="708" priority="682" stopIfTrue="1">
      <formula>#REF!&lt;1</formula>
    </cfRule>
  </conditionalFormatting>
  <conditionalFormatting sqref="T86">
    <cfRule type="expression" dxfId="707" priority="681" stopIfTrue="1">
      <formula>#REF!&lt;1</formula>
    </cfRule>
  </conditionalFormatting>
  <conditionalFormatting sqref="S86">
    <cfRule type="expression" dxfId="706" priority="680" stopIfTrue="1">
      <formula>#REF!&lt;1</formula>
    </cfRule>
  </conditionalFormatting>
  <conditionalFormatting sqref="V86">
    <cfRule type="expression" dxfId="705" priority="676" stopIfTrue="1">
      <formula>#REF!&lt;1</formula>
    </cfRule>
  </conditionalFormatting>
  <conditionalFormatting sqref="S86">
    <cfRule type="expression" dxfId="704" priority="678" stopIfTrue="1">
      <formula>#REF!&lt;1</formula>
    </cfRule>
  </conditionalFormatting>
  <conditionalFormatting sqref="T86">
    <cfRule type="expression" dxfId="703" priority="677" stopIfTrue="1">
      <formula>#REF!&lt;1</formula>
    </cfRule>
  </conditionalFormatting>
  <conditionalFormatting sqref="W86">
    <cfRule type="expression" dxfId="702" priority="675" stopIfTrue="1">
      <formula>#REF!&lt;1</formula>
    </cfRule>
  </conditionalFormatting>
  <conditionalFormatting sqref="W86">
    <cfRule type="expression" dxfId="701" priority="671" stopIfTrue="1">
      <formula>#REF!&lt;1</formula>
    </cfRule>
  </conditionalFormatting>
  <conditionalFormatting sqref="V86">
    <cfRule type="expression" dxfId="700" priority="674" stopIfTrue="1">
      <formula>#REF!&lt;1</formula>
    </cfRule>
  </conditionalFormatting>
  <conditionalFormatting sqref="W86">
    <cfRule type="expression" dxfId="699" priority="673" stopIfTrue="1">
      <formula>#REF!&lt;1</formula>
    </cfRule>
  </conditionalFormatting>
  <conditionalFormatting sqref="V86">
    <cfRule type="expression" dxfId="698" priority="672" stopIfTrue="1">
      <formula>#REF!&lt;1</formula>
    </cfRule>
  </conditionalFormatting>
  <conditionalFormatting sqref="Y86">
    <cfRule type="expression" dxfId="697" priority="668" stopIfTrue="1">
      <formula>#REF!&lt;1</formula>
    </cfRule>
  </conditionalFormatting>
  <conditionalFormatting sqref="V86">
    <cfRule type="expression" dxfId="696" priority="670" stopIfTrue="1">
      <formula>#REF!&lt;1</formula>
    </cfRule>
  </conditionalFormatting>
  <conditionalFormatting sqref="W86">
    <cfRule type="expression" dxfId="695" priority="669" stopIfTrue="1">
      <formula>#REF!&lt;1</formula>
    </cfRule>
  </conditionalFormatting>
  <conditionalFormatting sqref="Z86">
    <cfRule type="expression" dxfId="694" priority="667" stopIfTrue="1">
      <formula>#REF!&lt;1</formula>
    </cfRule>
  </conditionalFormatting>
  <conditionalFormatting sqref="Z86">
    <cfRule type="expression" dxfId="693" priority="663" stopIfTrue="1">
      <formula>#REF!&lt;1</formula>
    </cfRule>
  </conditionalFormatting>
  <conditionalFormatting sqref="Y86">
    <cfRule type="expression" dxfId="692" priority="666" stopIfTrue="1">
      <formula>#REF!&lt;1</formula>
    </cfRule>
  </conditionalFormatting>
  <conditionalFormatting sqref="Z86">
    <cfRule type="expression" dxfId="691" priority="665" stopIfTrue="1">
      <formula>#REF!&lt;1</formula>
    </cfRule>
  </conditionalFormatting>
  <conditionalFormatting sqref="Y86">
    <cfRule type="expression" dxfId="690" priority="664" stopIfTrue="1">
      <formula>#REF!&lt;1</formula>
    </cfRule>
  </conditionalFormatting>
  <conditionalFormatting sqref="AB86">
    <cfRule type="expression" dxfId="689" priority="660" stopIfTrue="1">
      <formula>#REF!&lt;1</formula>
    </cfRule>
  </conditionalFormatting>
  <conditionalFormatting sqref="Y86">
    <cfRule type="expression" dxfId="688" priority="662" stopIfTrue="1">
      <formula>#REF!&lt;1</formula>
    </cfRule>
  </conditionalFormatting>
  <conditionalFormatting sqref="Z86">
    <cfRule type="expression" dxfId="687" priority="661" stopIfTrue="1">
      <formula>#REF!&lt;1</formula>
    </cfRule>
  </conditionalFormatting>
  <conditionalFormatting sqref="AC86">
    <cfRule type="expression" dxfId="686" priority="659" stopIfTrue="1">
      <formula>#REF!&lt;1</formula>
    </cfRule>
  </conditionalFormatting>
  <conditionalFormatting sqref="AC86">
    <cfRule type="expression" dxfId="685" priority="655" stopIfTrue="1">
      <formula>#REF!&lt;1</formula>
    </cfRule>
  </conditionalFormatting>
  <conditionalFormatting sqref="AB86">
    <cfRule type="expression" dxfId="684" priority="658" stopIfTrue="1">
      <formula>#REF!&lt;1</formula>
    </cfRule>
  </conditionalFormatting>
  <conditionalFormatting sqref="AC86">
    <cfRule type="expression" dxfId="683" priority="657" stopIfTrue="1">
      <formula>#REF!&lt;1</formula>
    </cfRule>
  </conditionalFormatting>
  <conditionalFormatting sqref="AB86">
    <cfRule type="expression" dxfId="682" priority="656" stopIfTrue="1">
      <formula>#REF!&lt;1</formula>
    </cfRule>
  </conditionalFormatting>
  <conditionalFormatting sqref="AE86">
    <cfRule type="expression" dxfId="681" priority="652" stopIfTrue="1">
      <formula>#REF!&lt;1</formula>
    </cfRule>
  </conditionalFormatting>
  <conditionalFormatting sqref="AB86">
    <cfRule type="expression" dxfId="680" priority="654" stopIfTrue="1">
      <formula>#REF!&lt;1</formula>
    </cfRule>
  </conditionalFormatting>
  <conditionalFormatting sqref="AC86">
    <cfRule type="expression" dxfId="679" priority="653" stopIfTrue="1">
      <formula>#REF!&lt;1</formula>
    </cfRule>
  </conditionalFormatting>
  <conditionalFormatting sqref="AF86">
    <cfRule type="expression" dxfId="678" priority="651" stopIfTrue="1">
      <formula>#REF!&lt;1</formula>
    </cfRule>
  </conditionalFormatting>
  <conditionalFormatting sqref="AF86">
    <cfRule type="expression" dxfId="677" priority="647" stopIfTrue="1">
      <formula>#REF!&lt;1</formula>
    </cfRule>
  </conditionalFormatting>
  <conditionalFormatting sqref="AE86">
    <cfRule type="expression" dxfId="676" priority="650" stopIfTrue="1">
      <formula>#REF!&lt;1</formula>
    </cfRule>
  </conditionalFormatting>
  <conditionalFormatting sqref="AF86">
    <cfRule type="expression" dxfId="675" priority="649" stopIfTrue="1">
      <formula>#REF!&lt;1</formula>
    </cfRule>
  </conditionalFormatting>
  <conditionalFormatting sqref="AE86">
    <cfRule type="expression" dxfId="674" priority="648" stopIfTrue="1">
      <formula>#REF!&lt;1</formula>
    </cfRule>
  </conditionalFormatting>
  <conditionalFormatting sqref="AH86">
    <cfRule type="expression" dxfId="673" priority="644" stopIfTrue="1">
      <formula>#REF!&lt;1</formula>
    </cfRule>
  </conditionalFormatting>
  <conditionalFormatting sqref="AE86">
    <cfRule type="expression" dxfId="672" priority="646" stopIfTrue="1">
      <formula>#REF!&lt;1</formula>
    </cfRule>
  </conditionalFormatting>
  <conditionalFormatting sqref="AF86">
    <cfRule type="expression" dxfId="671" priority="645" stopIfTrue="1">
      <formula>#REF!&lt;1</formula>
    </cfRule>
  </conditionalFormatting>
  <conditionalFormatting sqref="AI86">
    <cfRule type="expression" dxfId="670" priority="643" stopIfTrue="1">
      <formula>#REF!&lt;1</formula>
    </cfRule>
  </conditionalFormatting>
  <conditionalFormatting sqref="AI86">
    <cfRule type="expression" dxfId="669" priority="639" stopIfTrue="1">
      <formula>#REF!&lt;1</formula>
    </cfRule>
  </conditionalFormatting>
  <conditionalFormatting sqref="AH86">
    <cfRule type="expression" dxfId="668" priority="642" stopIfTrue="1">
      <formula>#REF!&lt;1</formula>
    </cfRule>
  </conditionalFormatting>
  <conditionalFormatting sqref="AI86">
    <cfRule type="expression" dxfId="667" priority="641" stopIfTrue="1">
      <formula>#REF!&lt;1</formula>
    </cfRule>
  </conditionalFormatting>
  <conditionalFormatting sqref="AH86">
    <cfRule type="expression" dxfId="666" priority="640" stopIfTrue="1">
      <formula>#REF!&lt;1</formula>
    </cfRule>
  </conditionalFormatting>
  <conditionalFormatting sqref="AK86">
    <cfRule type="expression" dxfId="665" priority="636" stopIfTrue="1">
      <formula>#REF!&lt;1</formula>
    </cfRule>
  </conditionalFormatting>
  <conditionalFormatting sqref="AH86">
    <cfRule type="expression" dxfId="664" priority="638" stopIfTrue="1">
      <formula>#REF!&lt;1</formula>
    </cfRule>
  </conditionalFormatting>
  <conditionalFormatting sqref="AI86">
    <cfRule type="expression" dxfId="663" priority="637" stopIfTrue="1">
      <formula>#REF!&lt;1</formula>
    </cfRule>
  </conditionalFormatting>
  <conditionalFormatting sqref="AL86">
    <cfRule type="expression" dxfId="662" priority="635" stopIfTrue="1">
      <formula>#REF!&lt;1</formula>
    </cfRule>
  </conditionalFormatting>
  <conditionalFormatting sqref="AL86">
    <cfRule type="expression" dxfId="661" priority="631" stopIfTrue="1">
      <formula>#REF!&lt;1</formula>
    </cfRule>
  </conditionalFormatting>
  <conditionalFormatting sqref="AK86">
    <cfRule type="expression" dxfId="660" priority="634" stopIfTrue="1">
      <formula>#REF!&lt;1</formula>
    </cfRule>
  </conditionalFormatting>
  <conditionalFormatting sqref="AL86">
    <cfRule type="expression" dxfId="659" priority="633" stopIfTrue="1">
      <formula>#REF!&lt;1</formula>
    </cfRule>
  </conditionalFormatting>
  <conditionalFormatting sqref="AK86">
    <cfRule type="expression" dxfId="658" priority="632" stopIfTrue="1">
      <formula>#REF!&lt;1</formula>
    </cfRule>
  </conditionalFormatting>
  <conditionalFormatting sqref="AN86">
    <cfRule type="expression" dxfId="657" priority="628" stopIfTrue="1">
      <formula>#REF!&lt;1</formula>
    </cfRule>
  </conditionalFormatting>
  <conditionalFormatting sqref="AK86">
    <cfRule type="expression" dxfId="656" priority="630" stopIfTrue="1">
      <formula>#REF!&lt;1</formula>
    </cfRule>
  </conditionalFormatting>
  <conditionalFormatting sqref="AL86">
    <cfRule type="expression" dxfId="655" priority="629" stopIfTrue="1">
      <formula>#REF!&lt;1</formula>
    </cfRule>
  </conditionalFormatting>
  <conditionalFormatting sqref="AO86">
    <cfRule type="expression" dxfId="654" priority="627" stopIfTrue="1">
      <formula>#REF!&lt;1</formula>
    </cfRule>
  </conditionalFormatting>
  <conditionalFormatting sqref="AO86">
    <cfRule type="expression" dxfId="653" priority="623" stopIfTrue="1">
      <formula>#REF!&lt;1</formula>
    </cfRule>
  </conditionalFormatting>
  <conditionalFormatting sqref="AN86">
    <cfRule type="expression" dxfId="652" priority="626" stopIfTrue="1">
      <formula>#REF!&lt;1</formula>
    </cfRule>
  </conditionalFormatting>
  <conditionalFormatting sqref="AO86">
    <cfRule type="expression" dxfId="651" priority="625" stopIfTrue="1">
      <formula>#REF!&lt;1</formula>
    </cfRule>
  </conditionalFormatting>
  <conditionalFormatting sqref="AN86">
    <cfRule type="expression" dxfId="650" priority="624" stopIfTrue="1">
      <formula>#REF!&lt;1</formula>
    </cfRule>
  </conditionalFormatting>
  <conditionalFormatting sqref="AQ86">
    <cfRule type="expression" dxfId="649" priority="620" stopIfTrue="1">
      <formula>#REF!&lt;1</formula>
    </cfRule>
  </conditionalFormatting>
  <conditionalFormatting sqref="AN86">
    <cfRule type="expression" dxfId="648" priority="622" stopIfTrue="1">
      <formula>#REF!&lt;1</formula>
    </cfRule>
  </conditionalFormatting>
  <conditionalFormatting sqref="AO86">
    <cfRule type="expression" dxfId="647" priority="621" stopIfTrue="1">
      <formula>#REF!&lt;1</formula>
    </cfRule>
  </conditionalFormatting>
  <conditionalFormatting sqref="AR86">
    <cfRule type="expression" dxfId="646" priority="619" stopIfTrue="1">
      <formula>#REF!&lt;1</formula>
    </cfRule>
  </conditionalFormatting>
  <conditionalFormatting sqref="AR86">
    <cfRule type="expression" dxfId="645" priority="615" stopIfTrue="1">
      <formula>#REF!&lt;1</formula>
    </cfRule>
  </conditionalFormatting>
  <conditionalFormatting sqref="AQ86">
    <cfRule type="expression" dxfId="644" priority="618" stopIfTrue="1">
      <formula>#REF!&lt;1</formula>
    </cfRule>
  </conditionalFormatting>
  <conditionalFormatting sqref="AR86">
    <cfRule type="expression" dxfId="643" priority="617" stopIfTrue="1">
      <formula>#REF!&lt;1</formula>
    </cfRule>
  </conditionalFormatting>
  <conditionalFormatting sqref="AQ86">
    <cfRule type="expression" dxfId="642" priority="616" stopIfTrue="1">
      <formula>#REF!&lt;1</formula>
    </cfRule>
  </conditionalFormatting>
  <conditionalFormatting sqref="AT86">
    <cfRule type="expression" dxfId="641" priority="612" stopIfTrue="1">
      <formula>#REF!&lt;1</formula>
    </cfRule>
  </conditionalFormatting>
  <conditionalFormatting sqref="AQ86">
    <cfRule type="expression" dxfId="640" priority="614" stopIfTrue="1">
      <formula>#REF!&lt;1</formula>
    </cfRule>
  </conditionalFormatting>
  <conditionalFormatting sqref="AR86">
    <cfRule type="expression" dxfId="639" priority="613" stopIfTrue="1">
      <formula>#REF!&lt;1</formula>
    </cfRule>
  </conditionalFormatting>
  <conditionalFormatting sqref="AU86">
    <cfRule type="expression" dxfId="638" priority="611" stopIfTrue="1">
      <formula>#REF!&lt;1</formula>
    </cfRule>
  </conditionalFormatting>
  <conditionalFormatting sqref="AU86">
    <cfRule type="expression" dxfId="637" priority="607" stopIfTrue="1">
      <formula>#REF!&lt;1</formula>
    </cfRule>
  </conditionalFormatting>
  <conditionalFormatting sqref="AT86">
    <cfRule type="expression" dxfId="636" priority="610" stopIfTrue="1">
      <formula>#REF!&lt;1</formula>
    </cfRule>
  </conditionalFormatting>
  <conditionalFormatting sqref="AU86">
    <cfRule type="expression" dxfId="635" priority="609" stopIfTrue="1">
      <formula>#REF!&lt;1</formula>
    </cfRule>
  </conditionalFormatting>
  <conditionalFormatting sqref="AT86">
    <cfRule type="expression" dxfId="634" priority="608" stopIfTrue="1">
      <formula>#REF!&lt;1</formula>
    </cfRule>
  </conditionalFormatting>
  <conditionalFormatting sqref="AW86">
    <cfRule type="expression" dxfId="633" priority="604" stopIfTrue="1">
      <formula>#REF!&lt;1</formula>
    </cfRule>
  </conditionalFormatting>
  <conditionalFormatting sqref="AT86">
    <cfRule type="expression" dxfId="632" priority="606" stopIfTrue="1">
      <formula>#REF!&lt;1</formula>
    </cfRule>
  </conditionalFormatting>
  <conditionalFormatting sqref="AU86">
    <cfRule type="expression" dxfId="631" priority="605" stopIfTrue="1">
      <formula>#REF!&lt;1</formula>
    </cfRule>
  </conditionalFormatting>
  <conditionalFormatting sqref="AX86">
    <cfRule type="expression" dxfId="630" priority="603" stopIfTrue="1">
      <formula>#REF!&lt;1</formula>
    </cfRule>
  </conditionalFormatting>
  <conditionalFormatting sqref="AX86">
    <cfRule type="expression" dxfId="629" priority="599" stopIfTrue="1">
      <formula>#REF!&lt;1</formula>
    </cfRule>
  </conditionalFormatting>
  <conditionalFormatting sqref="AW86">
    <cfRule type="expression" dxfId="628" priority="602" stopIfTrue="1">
      <formula>#REF!&lt;1</formula>
    </cfRule>
  </conditionalFormatting>
  <conditionalFormatting sqref="AX86">
    <cfRule type="expression" dxfId="627" priority="601" stopIfTrue="1">
      <formula>#REF!&lt;1</formula>
    </cfRule>
  </conditionalFormatting>
  <conditionalFormatting sqref="AW86">
    <cfRule type="expression" dxfId="626" priority="600" stopIfTrue="1">
      <formula>#REF!&lt;1</formula>
    </cfRule>
  </conditionalFormatting>
  <conditionalFormatting sqref="AZ86">
    <cfRule type="expression" dxfId="625" priority="596" stopIfTrue="1">
      <formula>#REF!&lt;1</formula>
    </cfRule>
  </conditionalFormatting>
  <conditionalFormatting sqref="AW86">
    <cfRule type="expression" dxfId="624" priority="598" stopIfTrue="1">
      <formula>#REF!&lt;1</formula>
    </cfRule>
  </conditionalFormatting>
  <conditionalFormatting sqref="AX86">
    <cfRule type="expression" dxfId="623" priority="597" stopIfTrue="1">
      <formula>#REF!&lt;1</formula>
    </cfRule>
  </conditionalFormatting>
  <conditionalFormatting sqref="BA86">
    <cfRule type="expression" dxfId="622" priority="595" stopIfTrue="1">
      <formula>#REF!&lt;1</formula>
    </cfRule>
  </conditionalFormatting>
  <conditionalFormatting sqref="BA86">
    <cfRule type="expression" dxfId="621" priority="591" stopIfTrue="1">
      <formula>#REF!&lt;1</formula>
    </cfRule>
  </conditionalFormatting>
  <conditionalFormatting sqref="AZ86">
    <cfRule type="expression" dxfId="620" priority="594" stopIfTrue="1">
      <formula>#REF!&lt;1</formula>
    </cfRule>
  </conditionalFormatting>
  <conditionalFormatting sqref="BA86">
    <cfRule type="expression" dxfId="619" priority="593" stopIfTrue="1">
      <formula>#REF!&lt;1</formula>
    </cfRule>
  </conditionalFormatting>
  <conditionalFormatting sqref="AZ86">
    <cfRule type="expression" dxfId="618" priority="592" stopIfTrue="1">
      <formula>#REF!&lt;1</formula>
    </cfRule>
  </conditionalFormatting>
  <conditionalFormatting sqref="BC86">
    <cfRule type="expression" dxfId="617" priority="588" stopIfTrue="1">
      <formula>#REF!&lt;1</formula>
    </cfRule>
  </conditionalFormatting>
  <conditionalFormatting sqref="AZ86">
    <cfRule type="expression" dxfId="616" priority="590" stopIfTrue="1">
      <formula>#REF!&lt;1</formula>
    </cfRule>
  </conditionalFormatting>
  <conditionalFormatting sqref="BA86">
    <cfRule type="expression" dxfId="615" priority="589" stopIfTrue="1">
      <formula>#REF!&lt;1</formula>
    </cfRule>
  </conditionalFormatting>
  <conditionalFormatting sqref="BD86">
    <cfRule type="expression" dxfId="614" priority="587" stopIfTrue="1">
      <formula>#REF!&lt;1</formula>
    </cfRule>
  </conditionalFormatting>
  <conditionalFormatting sqref="BD86">
    <cfRule type="expression" dxfId="613" priority="583" stopIfTrue="1">
      <formula>#REF!&lt;1</formula>
    </cfRule>
  </conditionalFormatting>
  <conditionalFormatting sqref="BC86">
    <cfRule type="expression" dxfId="612" priority="586" stopIfTrue="1">
      <formula>#REF!&lt;1</formula>
    </cfRule>
  </conditionalFormatting>
  <conditionalFormatting sqref="BD86">
    <cfRule type="expression" dxfId="611" priority="585" stopIfTrue="1">
      <formula>#REF!&lt;1</formula>
    </cfRule>
  </conditionalFormatting>
  <conditionalFormatting sqref="BC86">
    <cfRule type="expression" dxfId="610" priority="584" stopIfTrue="1">
      <formula>#REF!&lt;1</formula>
    </cfRule>
  </conditionalFormatting>
  <conditionalFormatting sqref="BF86">
    <cfRule type="expression" dxfId="609" priority="580" stopIfTrue="1">
      <formula>#REF!&lt;1</formula>
    </cfRule>
  </conditionalFormatting>
  <conditionalFormatting sqref="BC86">
    <cfRule type="expression" dxfId="608" priority="582" stopIfTrue="1">
      <formula>#REF!&lt;1</formula>
    </cfRule>
  </conditionalFormatting>
  <conditionalFormatting sqref="BD86">
    <cfRule type="expression" dxfId="607" priority="581" stopIfTrue="1">
      <formula>#REF!&lt;1</formula>
    </cfRule>
  </conditionalFormatting>
  <conditionalFormatting sqref="BG86">
    <cfRule type="expression" dxfId="606" priority="579" stopIfTrue="1">
      <formula>#REF!&lt;1</formula>
    </cfRule>
  </conditionalFormatting>
  <conditionalFormatting sqref="BG86">
    <cfRule type="expression" dxfId="605" priority="575" stopIfTrue="1">
      <formula>#REF!&lt;1</formula>
    </cfRule>
  </conditionalFormatting>
  <conditionalFormatting sqref="BF86">
    <cfRule type="expression" dxfId="604" priority="578" stopIfTrue="1">
      <formula>#REF!&lt;1</formula>
    </cfRule>
  </conditionalFormatting>
  <conditionalFormatting sqref="BG86">
    <cfRule type="expression" dxfId="603" priority="577" stopIfTrue="1">
      <formula>#REF!&lt;1</formula>
    </cfRule>
  </conditionalFormatting>
  <conditionalFormatting sqref="BF86">
    <cfRule type="expression" dxfId="602" priority="576" stopIfTrue="1">
      <formula>#REF!&lt;1</formula>
    </cfRule>
  </conditionalFormatting>
  <conditionalFormatting sqref="BI86">
    <cfRule type="expression" dxfId="601" priority="572" stopIfTrue="1">
      <formula>#REF!&lt;1</formula>
    </cfRule>
  </conditionalFormatting>
  <conditionalFormatting sqref="BF86">
    <cfRule type="expression" dxfId="600" priority="574" stopIfTrue="1">
      <formula>#REF!&lt;1</formula>
    </cfRule>
  </conditionalFormatting>
  <conditionalFormatting sqref="BG86">
    <cfRule type="expression" dxfId="599" priority="573" stopIfTrue="1">
      <formula>#REF!&lt;1</formula>
    </cfRule>
  </conditionalFormatting>
  <conditionalFormatting sqref="BJ86">
    <cfRule type="expression" dxfId="598" priority="571" stopIfTrue="1">
      <formula>#REF!&lt;1</formula>
    </cfRule>
  </conditionalFormatting>
  <conditionalFormatting sqref="BJ86">
    <cfRule type="expression" dxfId="597" priority="567" stopIfTrue="1">
      <formula>#REF!&lt;1</formula>
    </cfRule>
  </conditionalFormatting>
  <conditionalFormatting sqref="BI86">
    <cfRule type="expression" dxfId="596" priority="570" stopIfTrue="1">
      <formula>#REF!&lt;1</formula>
    </cfRule>
  </conditionalFormatting>
  <conditionalFormatting sqref="BJ86">
    <cfRule type="expression" dxfId="595" priority="569" stopIfTrue="1">
      <formula>#REF!&lt;1</formula>
    </cfRule>
  </conditionalFormatting>
  <conditionalFormatting sqref="BI86">
    <cfRule type="expression" dxfId="594" priority="568" stopIfTrue="1">
      <formula>#REF!&lt;1</formula>
    </cfRule>
  </conditionalFormatting>
  <conditionalFormatting sqref="BL86">
    <cfRule type="expression" dxfId="593" priority="564" stopIfTrue="1">
      <formula>#REF!&lt;1</formula>
    </cfRule>
  </conditionalFormatting>
  <conditionalFormatting sqref="BI86">
    <cfRule type="expression" dxfId="592" priority="566" stopIfTrue="1">
      <formula>#REF!&lt;1</formula>
    </cfRule>
  </conditionalFormatting>
  <conditionalFormatting sqref="BJ86">
    <cfRule type="expression" dxfId="591" priority="565" stopIfTrue="1">
      <formula>#REF!&lt;1</formula>
    </cfRule>
  </conditionalFormatting>
  <conditionalFormatting sqref="BM86">
    <cfRule type="expression" dxfId="590" priority="563" stopIfTrue="1">
      <formula>#REF!&lt;1</formula>
    </cfRule>
  </conditionalFormatting>
  <conditionalFormatting sqref="BM86">
    <cfRule type="expression" dxfId="589" priority="559" stopIfTrue="1">
      <formula>#REF!&lt;1</formula>
    </cfRule>
  </conditionalFormatting>
  <conditionalFormatting sqref="BL86">
    <cfRule type="expression" dxfId="588" priority="562" stopIfTrue="1">
      <formula>#REF!&lt;1</formula>
    </cfRule>
  </conditionalFormatting>
  <conditionalFormatting sqref="BM86">
    <cfRule type="expression" dxfId="587" priority="561" stopIfTrue="1">
      <formula>#REF!&lt;1</formula>
    </cfRule>
  </conditionalFormatting>
  <conditionalFormatting sqref="BL86">
    <cfRule type="expression" dxfId="586" priority="560" stopIfTrue="1">
      <formula>#REF!&lt;1</formula>
    </cfRule>
  </conditionalFormatting>
  <conditionalFormatting sqref="BO86">
    <cfRule type="expression" dxfId="585" priority="556" stopIfTrue="1">
      <formula>#REF!&lt;1</formula>
    </cfRule>
  </conditionalFormatting>
  <conditionalFormatting sqref="BL86">
    <cfRule type="expression" dxfId="584" priority="558" stopIfTrue="1">
      <formula>#REF!&lt;1</formula>
    </cfRule>
  </conditionalFormatting>
  <conditionalFormatting sqref="BM86">
    <cfRule type="expression" dxfId="583" priority="557" stopIfTrue="1">
      <formula>#REF!&lt;1</formula>
    </cfRule>
  </conditionalFormatting>
  <conditionalFormatting sqref="BP86">
    <cfRule type="expression" dxfId="582" priority="555" stopIfTrue="1">
      <formula>#REF!&lt;1</formula>
    </cfRule>
  </conditionalFormatting>
  <conditionalFormatting sqref="BP86">
    <cfRule type="expression" dxfId="581" priority="551" stopIfTrue="1">
      <formula>#REF!&lt;1</formula>
    </cfRule>
  </conditionalFormatting>
  <conditionalFormatting sqref="BO86">
    <cfRule type="expression" dxfId="580" priority="554" stopIfTrue="1">
      <formula>#REF!&lt;1</formula>
    </cfRule>
  </conditionalFormatting>
  <conditionalFormatting sqref="BP86">
    <cfRule type="expression" dxfId="579" priority="553" stopIfTrue="1">
      <formula>#REF!&lt;1</formula>
    </cfRule>
  </conditionalFormatting>
  <conditionalFormatting sqref="BO86">
    <cfRule type="expression" dxfId="578" priority="552" stopIfTrue="1">
      <formula>#REF!&lt;1</formula>
    </cfRule>
  </conditionalFormatting>
  <conditionalFormatting sqref="BR86">
    <cfRule type="expression" dxfId="577" priority="548" stopIfTrue="1">
      <formula>#REF!&lt;1</formula>
    </cfRule>
  </conditionalFormatting>
  <conditionalFormatting sqref="BO86">
    <cfRule type="expression" dxfId="576" priority="550" stopIfTrue="1">
      <formula>#REF!&lt;1</formula>
    </cfRule>
  </conditionalFormatting>
  <conditionalFormatting sqref="BP86">
    <cfRule type="expression" dxfId="575" priority="549" stopIfTrue="1">
      <formula>#REF!&lt;1</formula>
    </cfRule>
  </conditionalFormatting>
  <conditionalFormatting sqref="BS86">
    <cfRule type="expression" dxfId="574" priority="547" stopIfTrue="1">
      <formula>#REF!&lt;1</formula>
    </cfRule>
  </conditionalFormatting>
  <conditionalFormatting sqref="BS86">
    <cfRule type="expression" dxfId="573" priority="543" stopIfTrue="1">
      <formula>#REF!&lt;1</formula>
    </cfRule>
  </conditionalFormatting>
  <conditionalFormatting sqref="BR86">
    <cfRule type="expression" dxfId="572" priority="546" stopIfTrue="1">
      <formula>#REF!&lt;1</formula>
    </cfRule>
  </conditionalFormatting>
  <conditionalFormatting sqref="BS86">
    <cfRule type="expression" dxfId="571" priority="545" stopIfTrue="1">
      <formula>#REF!&lt;1</formula>
    </cfRule>
  </conditionalFormatting>
  <conditionalFormatting sqref="BR86">
    <cfRule type="expression" dxfId="570" priority="544" stopIfTrue="1">
      <formula>#REF!&lt;1</formula>
    </cfRule>
  </conditionalFormatting>
  <conditionalFormatting sqref="BU86">
    <cfRule type="expression" dxfId="569" priority="540" stopIfTrue="1">
      <formula>#REF!&lt;1</formula>
    </cfRule>
  </conditionalFormatting>
  <conditionalFormatting sqref="BR86">
    <cfRule type="expression" dxfId="568" priority="542" stopIfTrue="1">
      <formula>#REF!&lt;1</formula>
    </cfRule>
  </conditionalFormatting>
  <conditionalFormatting sqref="BS86">
    <cfRule type="expression" dxfId="567" priority="541" stopIfTrue="1">
      <formula>#REF!&lt;1</formula>
    </cfRule>
  </conditionalFormatting>
  <conditionalFormatting sqref="BV86">
    <cfRule type="expression" dxfId="566" priority="539" stopIfTrue="1">
      <formula>#REF!&lt;1</formula>
    </cfRule>
  </conditionalFormatting>
  <conditionalFormatting sqref="BV86">
    <cfRule type="expression" dxfId="565" priority="535" stopIfTrue="1">
      <formula>#REF!&lt;1</formula>
    </cfRule>
  </conditionalFormatting>
  <conditionalFormatting sqref="BU86">
    <cfRule type="expression" dxfId="564" priority="538" stopIfTrue="1">
      <formula>#REF!&lt;1</formula>
    </cfRule>
  </conditionalFormatting>
  <conditionalFormatting sqref="BV86">
    <cfRule type="expression" dxfId="563" priority="537" stopIfTrue="1">
      <formula>#REF!&lt;1</formula>
    </cfRule>
  </conditionalFormatting>
  <conditionalFormatting sqref="BU86">
    <cfRule type="expression" dxfId="562" priority="536" stopIfTrue="1">
      <formula>#REF!&lt;1</formula>
    </cfRule>
  </conditionalFormatting>
  <conditionalFormatting sqref="BX86">
    <cfRule type="expression" dxfId="561" priority="532" stopIfTrue="1">
      <formula>#REF!&lt;1</formula>
    </cfRule>
  </conditionalFormatting>
  <conditionalFormatting sqref="BU86">
    <cfRule type="expression" dxfId="560" priority="534" stopIfTrue="1">
      <formula>#REF!&lt;1</formula>
    </cfRule>
  </conditionalFormatting>
  <conditionalFormatting sqref="BV86">
    <cfRule type="expression" dxfId="559" priority="533" stopIfTrue="1">
      <formula>#REF!&lt;1</formula>
    </cfRule>
  </conditionalFormatting>
  <conditionalFormatting sqref="BY86">
    <cfRule type="expression" dxfId="558" priority="531" stopIfTrue="1">
      <formula>#REF!&lt;1</formula>
    </cfRule>
  </conditionalFormatting>
  <conditionalFormatting sqref="BY86">
    <cfRule type="expression" dxfId="557" priority="527" stopIfTrue="1">
      <formula>#REF!&lt;1</formula>
    </cfRule>
  </conditionalFormatting>
  <conditionalFormatting sqref="BX86">
    <cfRule type="expression" dxfId="556" priority="530" stopIfTrue="1">
      <formula>#REF!&lt;1</formula>
    </cfRule>
  </conditionalFormatting>
  <conditionalFormatting sqref="BY86">
    <cfRule type="expression" dxfId="555" priority="529" stopIfTrue="1">
      <formula>#REF!&lt;1</formula>
    </cfRule>
  </conditionalFormatting>
  <conditionalFormatting sqref="BX86">
    <cfRule type="expression" dxfId="554" priority="528" stopIfTrue="1">
      <formula>#REF!&lt;1</formula>
    </cfRule>
  </conditionalFormatting>
  <conditionalFormatting sqref="CA86">
    <cfRule type="expression" dxfId="553" priority="524" stopIfTrue="1">
      <formula>#REF!&lt;1</formula>
    </cfRule>
  </conditionalFormatting>
  <conditionalFormatting sqref="BX86">
    <cfRule type="expression" dxfId="552" priority="526" stopIfTrue="1">
      <formula>#REF!&lt;1</formula>
    </cfRule>
  </conditionalFormatting>
  <conditionalFormatting sqref="BY86">
    <cfRule type="expression" dxfId="551" priority="525" stopIfTrue="1">
      <formula>#REF!&lt;1</formula>
    </cfRule>
  </conditionalFormatting>
  <conditionalFormatting sqref="CB86">
    <cfRule type="expression" dxfId="550" priority="523" stopIfTrue="1">
      <formula>#REF!&lt;1</formula>
    </cfRule>
  </conditionalFormatting>
  <conditionalFormatting sqref="CB86">
    <cfRule type="expression" dxfId="549" priority="519" stopIfTrue="1">
      <formula>#REF!&lt;1</formula>
    </cfRule>
  </conditionalFormatting>
  <conditionalFormatting sqref="CA86">
    <cfRule type="expression" dxfId="548" priority="522" stopIfTrue="1">
      <formula>#REF!&lt;1</formula>
    </cfRule>
  </conditionalFormatting>
  <conditionalFormatting sqref="CB86">
    <cfRule type="expression" dxfId="547" priority="521" stopIfTrue="1">
      <formula>#REF!&lt;1</formula>
    </cfRule>
  </conditionalFormatting>
  <conditionalFormatting sqref="CA86">
    <cfRule type="expression" dxfId="546" priority="520" stopIfTrue="1">
      <formula>#REF!&lt;1</formula>
    </cfRule>
  </conditionalFormatting>
  <conditionalFormatting sqref="CD86">
    <cfRule type="expression" dxfId="545" priority="516" stopIfTrue="1">
      <formula>#REF!&lt;1</formula>
    </cfRule>
  </conditionalFormatting>
  <conditionalFormatting sqref="CA86">
    <cfRule type="expression" dxfId="544" priority="518" stopIfTrue="1">
      <formula>#REF!&lt;1</formula>
    </cfRule>
  </conditionalFormatting>
  <conditionalFormatting sqref="CB86">
    <cfRule type="expression" dxfId="543" priority="517" stopIfTrue="1">
      <formula>#REF!&lt;1</formula>
    </cfRule>
  </conditionalFormatting>
  <conditionalFormatting sqref="CE86">
    <cfRule type="expression" dxfId="542" priority="515" stopIfTrue="1">
      <formula>#REF!&lt;1</formula>
    </cfRule>
  </conditionalFormatting>
  <conditionalFormatting sqref="CE86">
    <cfRule type="expression" dxfId="541" priority="511" stopIfTrue="1">
      <formula>#REF!&lt;1</formula>
    </cfRule>
  </conditionalFormatting>
  <conditionalFormatting sqref="CD86">
    <cfRule type="expression" dxfId="540" priority="514" stopIfTrue="1">
      <formula>#REF!&lt;1</formula>
    </cfRule>
  </conditionalFormatting>
  <conditionalFormatting sqref="CE86">
    <cfRule type="expression" dxfId="539" priority="513" stopIfTrue="1">
      <formula>#REF!&lt;1</formula>
    </cfRule>
  </conditionalFormatting>
  <conditionalFormatting sqref="CD86">
    <cfRule type="expression" dxfId="538" priority="512" stopIfTrue="1">
      <formula>#REF!&lt;1</formula>
    </cfRule>
  </conditionalFormatting>
  <conditionalFormatting sqref="CG86">
    <cfRule type="expression" dxfId="537" priority="508" stopIfTrue="1">
      <formula>#REF!&lt;1</formula>
    </cfRule>
  </conditionalFormatting>
  <conditionalFormatting sqref="CD86">
    <cfRule type="expression" dxfId="536" priority="510" stopIfTrue="1">
      <formula>#REF!&lt;1</formula>
    </cfRule>
  </conditionalFormatting>
  <conditionalFormatting sqref="CE86">
    <cfRule type="expression" dxfId="535" priority="509" stopIfTrue="1">
      <formula>#REF!&lt;1</formula>
    </cfRule>
  </conditionalFormatting>
  <conditionalFormatting sqref="CH86">
    <cfRule type="expression" dxfId="534" priority="507" stopIfTrue="1">
      <formula>#REF!&lt;1</formula>
    </cfRule>
  </conditionalFormatting>
  <conditionalFormatting sqref="CH86">
    <cfRule type="expression" dxfId="533" priority="503" stopIfTrue="1">
      <formula>#REF!&lt;1</formula>
    </cfRule>
  </conditionalFormatting>
  <conditionalFormatting sqref="CG86">
    <cfRule type="expression" dxfId="532" priority="506" stopIfTrue="1">
      <formula>#REF!&lt;1</formula>
    </cfRule>
  </conditionalFormatting>
  <conditionalFormatting sqref="CH86">
    <cfRule type="expression" dxfId="531" priority="505" stopIfTrue="1">
      <formula>#REF!&lt;1</formula>
    </cfRule>
  </conditionalFormatting>
  <conditionalFormatting sqref="CG86">
    <cfRule type="expression" dxfId="530" priority="504" stopIfTrue="1">
      <formula>#REF!&lt;1</formula>
    </cfRule>
  </conditionalFormatting>
  <conditionalFormatting sqref="CJ86">
    <cfRule type="expression" dxfId="529" priority="500" stopIfTrue="1">
      <formula>#REF!&lt;1</formula>
    </cfRule>
  </conditionalFormatting>
  <conditionalFormatting sqref="CG86">
    <cfRule type="expression" dxfId="528" priority="502" stopIfTrue="1">
      <formula>#REF!&lt;1</formula>
    </cfRule>
  </conditionalFormatting>
  <conditionalFormatting sqref="CH86">
    <cfRule type="expression" dxfId="527" priority="501" stopIfTrue="1">
      <formula>#REF!&lt;1</formula>
    </cfRule>
  </conditionalFormatting>
  <conditionalFormatting sqref="CK86">
    <cfRule type="expression" dxfId="526" priority="499" stopIfTrue="1">
      <formula>#REF!&lt;1</formula>
    </cfRule>
  </conditionalFormatting>
  <conditionalFormatting sqref="CK86">
    <cfRule type="expression" dxfId="525" priority="495" stopIfTrue="1">
      <formula>#REF!&lt;1</formula>
    </cfRule>
  </conditionalFormatting>
  <conditionalFormatting sqref="CJ86">
    <cfRule type="expression" dxfId="524" priority="498" stopIfTrue="1">
      <formula>#REF!&lt;1</formula>
    </cfRule>
  </conditionalFormatting>
  <conditionalFormatting sqref="CK86">
    <cfRule type="expression" dxfId="523" priority="497" stopIfTrue="1">
      <formula>#REF!&lt;1</formula>
    </cfRule>
  </conditionalFormatting>
  <conditionalFormatting sqref="CJ86">
    <cfRule type="expression" dxfId="522" priority="496" stopIfTrue="1">
      <formula>#REF!&lt;1</formula>
    </cfRule>
  </conditionalFormatting>
  <conditionalFormatting sqref="CM86">
    <cfRule type="expression" dxfId="521" priority="492" stopIfTrue="1">
      <formula>#REF!&lt;1</formula>
    </cfRule>
  </conditionalFormatting>
  <conditionalFormatting sqref="CJ86">
    <cfRule type="expression" dxfId="520" priority="494" stopIfTrue="1">
      <formula>#REF!&lt;1</formula>
    </cfRule>
  </conditionalFormatting>
  <conditionalFormatting sqref="CK86">
    <cfRule type="expression" dxfId="519" priority="493" stopIfTrue="1">
      <formula>#REF!&lt;1</formula>
    </cfRule>
  </conditionalFormatting>
  <conditionalFormatting sqref="CN86">
    <cfRule type="expression" dxfId="518" priority="491" stopIfTrue="1">
      <formula>#REF!&lt;1</formula>
    </cfRule>
  </conditionalFormatting>
  <conditionalFormatting sqref="CN86">
    <cfRule type="expression" dxfId="517" priority="487" stopIfTrue="1">
      <formula>#REF!&lt;1</formula>
    </cfRule>
  </conditionalFormatting>
  <conditionalFormatting sqref="CM86">
    <cfRule type="expression" dxfId="516" priority="490" stopIfTrue="1">
      <formula>#REF!&lt;1</formula>
    </cfRule>
  </conditionalFormatting>
  <conditionalFormatting sqref="CN86">
    <cfRule type="expression" dxfId="515" priority="489" stopIfTrue="1">
      <formula>#REF!&lt;1</formula>
    </cfRule>
  </conditionalFormatting>
  <conditionalFormatting sqref="CM86">
    <cfRule type="expression" dxfId="514" priority="488" stopIfTrue="1">
      <formula>#REF!&lt;1</formula>
    </cfRule>
  </conditionalFormatting>
  <conditionalFormatting sqref="CM86">
    <cfRule type="expression" dxfId="513" priority="486" stopIfTrue="1">
      <formula>#REF!&lt;1</formula>
    </cfRule>
  </conditionalFormatting>
  <conditionalFormatting sqref="CN86">
    <cfRule type="expression" dxfId="512" priority="485" stopIfTrue="1">
      <formula>#REF!&lt;1</formula>
    </cfRule>
  </conditionalFormatting>
  <conditionalFormatting sqref="D83">
    <cfRule type="expression" dxfId="511" priority="482" stopIfTrue="1">
      <formula>#REF!&lt;1</formula>
    </cfRule>
  </conditionalFormatting>
  <conditionalFormatting sqref="E83">
    <cfRule type="expression" dxfId="510" priority="481" stopIfTrue="1">
      <formula>#REF!&lt;1</formula>
    </cfRule>
  </conditionalFormatting>
  <conditionalFormatting sqref="D83">
    <cfRule type="expression" dxfId="509" priority="480" stopIfTrue="1">
      <formula>#REF!&lt;1</formula>
    </cfRule>
  </conditionalFormatting>
  <conditionalFormatting sqref="E83">
    <cfRule type="expression" dxfId="508" priority="479" stopIfTrue="1">
      <formula>#REF!&lt;1</formula>
    </cfRule>
  </conditionalFormatting>
  <conditionalFormatting sqref="D83">
    <cfRule type="expression" dxfId="507" priority="478" stopIfTrue="1">
      <formula>#REF!&lt;1</formula>
    </cfRule>
  </conditionalFormatting>
  <conditionalFormatting sqref="E83">
    <cfRule type="expression" dxfId="506" priority="477" stopIfTrue="1">
      <formula>#REF!&lt;1</formula>
    </cfRule>
  </conditionalFormatting>
  <conditionalFormatting sqref="B83">
    <cfRule type="expression" dxfId="505" priority="476" stopIfTrue="1">
      <formula>#REF!&lt;1</formula>
    </cfRule>
  </conditionalFormatting>
  <conditionalFormatting sqref="G83">
    <cfRule type="expression" dxfId="504" priority="475" stopIfTrue="1">
      <formula>#REF!&lt;1</formula>
    </cfRule>
  </conditionalFormatting>
  <conditionalFormatting sqref="H83">
    <cfRule type="expression" dxfId="503" priority="474" stopIfTrue="1">
      <formula>#REF!&lt;1</formula>
    </cfRule>
  </conditionalFormatting>
  <conditionalFormatting sqref="G83">
    <cfRule type="expression" dxfId="502" priority="473" stopIfTrue="1">
      <formula>#REF!&lt;1</formula>
    </cfRule>
  </conditionalFormatting>
  <conditionalFormatting sqref="H83">
    <cfRule type="expression" dxfId="501" priority="472" stopIfTrue="1">
      <formula>#REF!&lt;1</formula>
    </cfRule>
  </conditionalFormatting>
  <conditionalFormatting sqref="G83">
    <cfRule type="expression" dxfId="500" priority="471" stopIfTrue="1">
      <formula>#REF!&lt;1</formula>
    </cfRule>
  </conditionalFormatting>
  <conditionalFormatting sqref="H83">
    <cfRule type="expression" dxfId="499" priority="470" stopIfTrue="1">
      <formula>#REF!&lt;1</formula>
    </cfRule>
  </conditionalFormatting>
  <conditionalFormatting sqref="G83">
    <cfRule type="expression" dxfId="498" priority="469" stopIfTrue="1">
      <formula>#REF!&lt;1</formula>
    </cfRule>
  </conditionalFormatting>
  <conditionalFormatting sqref="H83">
    <cfRule type="expression" dxfId="497" priority="468" stopIfTrue="1">
      <formula>#REF!&lt;1</formula>
    </cfRule>
  </conditionalFormatting>
  <conditionalFormatting sqref="J83">
    <cfRule type="expression" dxfId="496" priority="467" stopIfTrue="1">
      <formula>#REF!&lt;1</formula>
    </cfRule>
  </conditionalFormatting>
  <conditionalFormatting sqref="K83">
    <cfRule type="expression" dxfId="495" priority="466" stopIfTrue="1">
      <formula>#REF!&lt;1</formula>
    </cfRule>
  </conditionalFormatting>
  <conditionalFormatting sqref="J83">
    <cfRule type="expression" dxfId="494" priority="465" stopIfTrue="1">
      <formula>#REF!&lt;1</formula>
    </cfRule>
  </conditionalFormatting>
  <conditionalFormatting sqref="K83">
    <cfRule type="expression" dxfId="493" priority="464" stopIfTrue="1">
      <formula>#REF!&lt;1</formula>
    </cfRule>
  </conditionalFormatting>
  <conditionalFormatting sqref="J83">
    <cfRule type="expression" dxfId="492" priority="463" stopIfTrue="1">
      <formula>#REF!&lt;1</formula>
    </cfRule>
  </conditionalFormatting>
  <conditionalFormatting sqref="K83">
    <cfRule type="expression" dxfId="491" priority="462" stopIfTrue="1">
      <formula>#REF!&lt;1</formula>
    </cfRule>
  </conditionalFormatting>
  <conditionalFormatting sqref="J83">
    <cfRule type="expression" dxfId="490" priority="461" stopIfTrue="1">
      <formula>#REF!&lt;1</formula>
    </cfRule>
  </conditionalFormatting>
  <conditionalFormatting sqref="K83">
    <cfRule type="expression" dxfId="489" priority="460" stopIfTrue="1">
      <formula>#REF!&lt;1</formula>
    </cfRule>
  </conditionalFormatting>
  <conditionalFormatting sqref="M83">
    <cfRule type="expression" dxfId="488" priority="459" stopIfTrue="1">
      <formula>#REF!&lt;1</formula>
    </cfRule>
  </conditionalFormatting>
  <conditionalFormatting sqref="N83">
    <cfRule type="expression" dxfId="487" priority="458" stopIfTrue="1">
      <formula>#REF!&lt;1</formula>
    </cfRule>
  </conditionalFormatting>
  <conditionalFormatting sqref="M83">
    <cfRule type="expression" dxfId="486" priority="457" stopIfTrue="1">
      <formula>#REF!&lt;1</formula>
    </cfRule>
  </conditionalFormatting>
  <conditionalFormatting sqref="N83">
    <cfRule type="expression" dxfId="485" priority="456" stopIfTrue="1">
      <formula>#REF!&lt;1</formula>
    </cfRule>
  </conditionalFormatting>
  <conditionalFormatting sqref="M83">
    <cfRule type="expression" dxfId="484" priority="455" stopIfTrue="1">
      <formula>#REF!&lt;1</formula>
    </cfRule>
  </conditionalFormatting>
  <conditionalFormatting sqref="N83">
    <cfRule type="expression" dxfId="483" priority="454" stopIfTrue="1">
      <formula>#REF!&lt;1</formula>
    </cfRule>
  </conditionalFormatting>
  <conditionalFormatting sqref="M83">
    <cfRule type="expression" dxfId="482" priority="453" stopIfTrue="1">
      <formula>#REF!&lt;1</formula>
    </cfRule>
  </conditionalFormatting>
  <conditionalFormatting sqref="N83">
    <cfRule type="expression" dxfId="481" priority="452" stopIfTrue="1">
      <formula>#REF!&lt;1</formula>
    </cfRule>
  </conditionalFormatting>
  <conditionalFormatting sqref="P83">
    <cfRule type="expression" dxfId="480" priority="451" stopIfTrue="1">
      <formula>#REF!&lt;1</formula>
    </cfRule>
  </conditionalFormatting>
  <conditionalFormatting sqref="Q83">
    <cfRule type="expression" dxfId="479" priority="450" stopIfTrue="1">
      <formula>#REF!&lt;1</formula>
    </cfRule>
  </conditionalFormatting>
  <conditionalFormatting sqref="P83">
    <cfRule type="expression" dxfId="478" priority="449" stopIfTrue="1">
      <formula>#REF!&lt;1</formula>
    </cfRule>
  </conditionalFormatting>
  <conditionalFormatting sqref="Q83">
    <cfRule type="expression" dxfId="477" priority="448" stopIfTrue="1">
      <formula>#REF!&lt;1</formula>
    </cfRule>
  </conditionalFormatting>
  <conditionalFormatting sqref="P83">
    <cfRule type="expression" dxfId="476" priority="447" stopIfTrue="1">
      <formula>#REF!&lt;1</formula>
    </cfRule>
  </conditionalFormatting>
  <conditionalFormatting sqref="Q83">
    <cfRule type="expression" dxfId="475" priority="446" stopIfTrue="1">
      <formula>#REF!&lt;1</formula>
    </cfRule>
  </conditionalFormatting>
  <conditionalFormatting sqref="P83">
    <cfRule type="expression" dxfId="474" priority="445" stopIfTrue="1">
      <formula>#REF!&lt;1</formula>
    </cfRule>
  </conditionalFormatting>
  <conditionalFormatting sqref="Q83">
    <cfRule type="expression" dxfId="473" priority="444" stopIfTrue="1">
      <formula>#REF!&lt;1</formula>
    </cfRule>
  </conditionalFormatting>
  <conditionalFormatting sqref="S83">
    <cfRule type="expression" dxfId="472" priority="443" stopIfTrue="1">
      <formula>#REF!&lt;1</formula>
    </cfRule>
  </conditionalFormatting>
  <conditionalFormatting sqref="T83">
    <cfRule type="expression" dxfId="471" priority="442" stopIfTrue="1">
      <formula>#REF!&lt;1</formula>
    </cfRule>
  </conditionalFormatting>
  <conditionalFormatting sqref="S83">
    <cfRule type="expression" dxfId="470" priority="441" stopIfTrue="1">
      <formula>#REF!&lt;1</formula>
    </cfRule>
  </conditionalFormatting>
  <conditionalFormatting sqref="T83">
    <cfRule type="expression" dxfId="469" priority="440" stopIfTrue="1">
      <formula>#REF!&lt;1</formula>
    </cfRule>
  </conditionalFormatting>
  <conditionalFormatting sqref="S83">
    <cfRule type="expression" dxfId="468" priority="439" stopIfTrue="1">
      <formula>#REF!&lt;1</formula>
    </cfRule>
  </conditionalFormatting>
  <conditionalFormatting sqref="T83">
    <cfRule type="expression" dxfId="467" priority="438" stopIfTrue="1">
      <formula>#REF!&lt;1</formula>
    </cfRule>
  </conditionalFormatting>
  <conditionalFormatting sqref="S83">
    <cfRule type="expression" dxfId="466" priority="437" stopIfTrue="1">
      <formula>#REF!&lt;1</formula>
    </cfRule>
  </conditionalFormatting>
  <conditionalFormatting sqref="T83">
    <cfRule type="expression" dxfId="465" priority="436" stopIfTrue="1">
      <formula>#REF!&lt;1</formula>
    </cfRule>
  </conditionalFormatting>
  <conditionalFormatting sqref="V83">
    <cfRule type="expression" dxfId="464" priority="435" stopIfTrue="1">
      <formula>#REF!&lt;1</formula>
    </cfRule>
  </conditionalFormatting>
  <conditionalFormatting sqref="W83">
    <cfRule type="expression" dxfId="463" priority="434" stopIfTrue="1">
      <formula>#REF!&lt;1</formula>
    </cfRule>
  </conditionalFormatting>
  <conditionalFormatting sqref="V83">
    <cfRule type="expression" dxfId="462" priority="433" stopIfTrue="1">
      <formula>#REF!&lt;1</formula>
    </cfRule>
  </conditionalFormatting>
  <conditionalFormatting sqref="W83">
    <cfRule type="expression" dxfId="461" priority="432" stopIfTrue="1">
      <formula>#REF!&lt;1</formula>
    </cfRule>
  </conditionalFormatting>
  <conditionalFormatting sqref="V83">
    <cfRule type="expression" dxfId="460" priority="431" stopIfTrue="1">
      <formula>#REF!&lt;1</formula>
    </cfRule>
  </conditionalFormatting>
  <conditionalFormatting sqref="W83">
    <cfRule type="expression" dxfId="459" priority="430" stopIfTrue="1">
      <formula>#REF!&lt;1</formula>
    </cfRule>
  </conditionalFormatting>
  <conditionalFormatting sqref="V83">
    <cfRule type="expression" dxfId="458" priority="429" stopIfTrue="1">
      <formula>#REF!&lt;1</formula>
    </cfRule>
  </conditionalFormatting>
  <conditionalFormatting sqref="W83">
    <cfRule type="expression" dxfId="457" priority="428" stopIfTrue="1">
      <formula>#REF!&lt;1</formula>
    </cfRule>
  </conditionalFormatting>
  <conditionalFormatting sqref="Y83">
    <cfRule type="expression" dxfId="456" priority="427" stopIfTrue="1">
      <formula>#REF!&lt;1</formula>
    </cfRule>
  </conditionalFormatting>
  <conditionalFormatting sqref="Z83">
    <cfRule type="expression" dxfId="455" priority="426" stopIfTrue="1">
      <formula>#REF!&lt;1</formula>
    </cfRule>
  </conditionalFormatting>
  <conditionalFormatting sqref="Y83">
    <cfRule type="expression" dxfId="454" priority="425" stopIfTrue="1">
      <formula>#REF!&lt;1</formula>
    </cfRule>
  </conditionalFormatting>
  <conditionalFormatting sqref="Z83">
    <cfRule type="expression" dxfId="453" priority="424" stopIfTrue="1">
      <formula>#REF!&lt;1</formula>
    </cfRule>
  </conditionalFormatting>
  <conditionalFormatting sqref="Y83">
    <cfRule type="expression" dxfId="452" priority="423" stopIfTrue="1">
      <formula>#REF!&lt;1</formula>
    </cfRule>
  </conditionalFormatting>
  <conditionalFormatting sqref="Z83">
    <cfRule type="expression" dxfId="451" priority="422" stopIfTrue="1">
      <formula>#REF!&lt;1</formula>
    </cfRule>
  </conditionalFormatting>
  <conditionalFormatting sqref="Y83">
    <cfRule type="expression" dxfId="450" priority="421" stopIfTrue="1">
      <formula>#REF!&lt;1</formula>
    </cfRule>
  </conditionalFormatting>
  <conditionalFormatting sqref="Z83">
    <cfRule type="expression" dxfId="449" priority="420" stopIfTrue="1">
      <formula>#REF!&lt;1</formula>
    </cfRule>
  </conditionalFormatting>
  <conditionalFormatting sqref="AB83">
    <cfRule type="expression" dxfId="448" priority="419" stopIfTrue="1">
      <formula>#REF!&lt;1</formula>
    </cfRule>
  </conditionalFormatting>
  <conditionalFormatting sqref="AC83">
    <cfRule type="expression" dxfId="447" priority="418" stopIfTrue="1">
      <formula>#REF!&lt;1</formula>
    </cfRule>
  </conditionalFormatting>
  <conditionalFormatting sqref="AB83">
    <cfRule type="expression" dxfId="446" priority="417" stopIfTrue="1">
      <formula>#REF!&lt;1</formula>
    </cfRule>
  </conditionalFormatting>
  <conditionalFormatting sqref="AC83">
    <cfRule type="expression" dxfId="445" priority="416" stopIfTrue="1">
      <formula>#REF!&lt;1</formula>
    </cfRule>
  </conditionalFormatting>
  <conditionalFormatting sqref="AB83">
    <cfRule type="expression" dxfId="444" priority="415" stopIfTrue="1">
      <formula>#REF!&lt;1</formula>
    </cfRule>
  </conditionalFormatting>
  <conditionalFormatting sqref="AC83">
    <cfRule type="expression" dxfId="443" priority="414" stopIfTrue="1">
      <formula>#REF!&lt;1</formula>
    </cfRule>
  </conditionalFormatting>
  <conditionalFormatting sqref="AB83">
    <cfRule type="expression" dxfId="442" priority="413" stopIfTrue="1">
      <formula>#REF!&lt;1</formula>
    </cfRule>
  </conditionalFormatting>
  <conditionalFormatting sqref="AC83">
    <cfRule type="expression" dxfId="441" priority="412" stopIfTrue="1">
      <formula>#REF!&lt;1</formula>
    </cfRule>
  </conditionalFormatting>
  <conditionalFormatting sqref="AE83">
    <cfRule type="expression" dxfId="440" priority="411" stopIfTrue="1">
      <formula>#REF!&lt;1</formula>
    </cfRule>
  </conditionalFormatting>
  <conditionalFormatting sqref="AF83">
    <cfRule type="expression" dxfId="439" priority="410" stopIfTrue="1">
      <formula>#REF!&lt;1</formula>
    </cfRule>
  </conditionalFormatting>
  <conditionalFormatting sqref="AE83">
    <cfRule type="expression" dxfId="438" priority="409" stopIfTrue="1">
      <formula>#REF!&lt;1</formula>
    </cfRule>
  </conditionalFormatting>
  <conditionalFormatting sqref="AF83">
    <cfRule type="expression" dxfId="437" priority="408" stopIfTrue="1">
      <formula>#REF!&lt;1</formula>
    </cfRule>
  </conditionalFormatting>
  <conditionalFormatting sqref="AE83">
    <cfRule type="expression" dxfId="436" priority="407" stopIfTrue="1">
      <formula>#REF!&lt;1</formula>
    </cfRule>
  </conditionalFormatting>
  <conditionalFormatting sqref="AF83">
    <cfRule type="expression" dxfId="435" priority="406" stopIfTrue="1">
      <formula>#REF!&lt;1</formula>
    </cfRule>
  </conditionalFormatting>
  <conditionalFormatting sqref="AE83">
    <cfRule type="expression" dxfId="434" priority="405" stopIfTrue="1">
      <formula>#REF!&lt;1</formula>
    </cfRule>
  </conditionalFormatting>
  <conditionalFormatting sqref="AF83">
    <cfRule type="expression" dxfId="433" priority="404" stopIfTrue="1">
      <formula>#REF!&lt;1</formula>
    </cfRule>
  </conditionalFormatting>
  <conditionalFormatting sqref="AH83">
    <cfRule type="expression" dxfId="432" priority="403" stopIfTrue="1">
      <formula>#REF!&lt;1</formula>
    </cfRule>
  </conditionalFormatting>
  <conditionalFormatting sqref="AI83">
    <cfRule type="expression" dxfId="431" priority="402" stopIfTrue="1">
      <formula>#REF!&lt;1</formula>
    </cfRule>
  </conditionalFormatting>
  <conditionalFormatting sqref="AH83">
    <cfRule type="expression" dxfId="430" priority="401" stopIfTrue="1">
      <formula>#REF!&lt;1</formula>
    </cfRule>
  </conditionalFormatting>
  <conditionalFormatting sqref="AI83">
    <cfRule type="expression" dxfId="429" priority="400" stopIfTrue="1">
      <formula>#REF!&lt;1</formula>
    </cfRule>
  </conditionalFormatting>
  <conditionalFormatting sqref="AH83">
    <cfRule type="expression" dxfId="428" priority="399" stopIfTrue="1">
      <formula>#REF!&lt;1</formula>
    </cfRule>
  </conditionalFormatting>
  <conditionalFormatting sqref="AI83">
    <cfRule type="expression" dxfId="427" priority="398" stopIfTrue="1">
      <formula>#REF!&lt;1</formula>
    </cfRule>
  </conditionalFormatting>
  <conditionalFormatting sqref="AH83">
    <cfRule type="expression" dxfId="426" priority="397" stopIfTrue="1">
      <formula>#REF!&lt;1</formula>
    </cfRule>
  </conditionalFormatting>
  <conditionalFormatting sqref="AI83">
    <cfRule type="expression" dxfId="425" priority="396" stopIfTrue="1">
      <formula>#REF!&lt;1</formula>
    </cfRule>
  </conditionalFormatting>
  <conditionalFormatting sqref="AK83">
    <cfRule type="expression" dxfId="424" priority="395" stopIfTrue="1">
      <formula>#REF!&lt;1</formula>
    </cfRule>
  </conditionalFormatting>
  <conditionalFormatting sqref="AL83">
    <cfRule type="expression" dxfId="423" priority="394" stopIfTrue="1">
      <formula>#REF!&lt;1</formula>
    </cfRule>
  </conditionalFormatting>
  <conditionalFormatting sqref="AK83">
    <cfRule type="expression" dxfId="422" priority="393" stopIfTrue="1">
      <formula>#REF!&lt;1</formula>
    </cfRule>
  </conditionalFormatting>
  <conditionalFormatting sqref="AL83">
    <cfRule type="expression" dxfId="421" priority="392" stopIfTrue="1">
      <formula>#REF!&lt;1</formula>
    </cfRule>
  </conditionalFormatting>
  <conditionalFormatting sqref="AK83">
    <cfRule type="expression" dxfId="420" priority="391" stopIfTrue="1">
      <formula>#REF!&lt;1</formula>
    </cfRule>
  </conditionalFormatting>
  <conditionalFormatting sqref="AL83">
    <cfRule type="expression" dxfId="419" priority="390" stopIfTrue="1">
      <formula>#REF!&lt;1</formula>
    </cfRule>
  </conditionalFormatting>
  <conditionalFormatting sqref="AK83">
    <cfRule type="expression" dxfId="418" priority="389" stopIfTrue="1">
      <formula>#REF!&lt;1</formula>
    </cfRule>
  </conditionalFormatting>
  <conditionalFormatting sqref="AL83">
    <cfRule type="expression" dxfId="417" priority="388" stopIfTrue="1">
      <formula>#REF!&lt;1</formula>
    </cfRule>
  </conditionalFormatting>
  <conditionalFormatting sqref="AN83">
    <cfRule type="expression" dxfId="416" priority="387" stopIfTrue="1">
      <formula>#REF!&lt;1</formula>
    </cfRule>
  </conditionalFormatting>
  <conditionalFormatting sqref="AO83">
    <cfRule type="expression" dxfId="415" priority="386" stopIfTrue="1">
      <formula>#REF!&lt;1</formula>
    </cfRule>
  </conditionalFormatting>
  <conditionalFormatting sqref="AN83">
    <cfRule type="expression" dxfId="414" priority="385" stopIfTrue="1">
      <formula>#REF!&lt;1</formula>
    </cfRule>
  </conditionalFormatting>
  <conditionalFormatting sqref="AO83">
    <cfRule type="expression" dxfId="413" priority="384" stopIfTrue="1">
      <formula>#REF!&lt;1</formula>
    </cfRule>
  </conditionalFormatting>
  <conditionalFormatting sqref="AN83">
    <cfRule type="expression" dxfId="412" priority="383" stopIfTrue="1">
      <formula>#REF!&lt;1</formula>
    </cfRule>
  </conditionalFormatting>
  <conditionalFormatting sqref="AO83">
    <cfRule type="expression" dxfId="411" priority="382" stopIfTrue="1">
      <formula>#REF!&lt;1</formula>
    </cfRule>
  </conditionalFormatting>
  <conditionalFormatting sqref="AN83">
    <cfRule type="expression" dxfId="410" priority="381" stopIfTrue="1">
      <formula>#REF!&lt;1</formula>
    </cfRule>
  </conditionalFormatting>
  <conditionalFormatting sqref="AO83">
    <cfRule type="expression" dxfId="409" priority="380" stopIfTrue="1">
      <formula>#REF!&lt;1</formula>
    </cfRule>
  </conditionalFormatting>
  <conditionalFormatting sqref="AQ83">
    <cfRule type="expression" dxfId="408" priority="379" stopIfTrue="1">
      <formula>#REF!&lt;1</formula>
    </cfRule>
  </conditionalFormatting>
  <conditionalFormatting sqref="AR83">
    <cfRule type="expression" dxfId="407" priority="378" stopIfTrue="1">
      <formula>#REF!&lt;1</formula>
    </cfRule>
  </conditionalFormatting>
  <conditionalFormatting sqref="AQ83">
    <cfRule type="expression" dxfId="406" priority="377" stopIfTrue="1">
      <formula>#REF!&lt;1</formula>
    </cfRule>
  </conditionalFormatting>
  <conditionalFormatting sqref="AR83">
    <cfRule type="expression" dxfId="405" priority="376" stopIfTrue="1">
      <formula>#REF!&lt;1</formula>
    </cfRule>
  </conditionalFormatting>
  <conditionalFormatting sqref="AQ83">
    <cfRule type="expression" dxfId="404" priority="375" stopIfTrue="1">
      <formula>#REF!&lt;1</formula>
    </cfRule>
  </conditionalFormatting>
  <conditionalFormatting sqref="AR83">
    <cfRule type="expression" dxfId="403" priority="374" stopIfTrue="1">
      <formula>#REF!&lt;1</formula>
    </cfRule>
  </conditionalFormatting>
  <conditionalFormatting sqref="AQ83">
    <cfRule type="expression" dxfId="402" priority="373" stopIfTrue="1">
      <formula>#REF!&lt;1</formula>
    </cfRule>
  </conditionalFormatting>
  <conditionalFormatting sqref="AR83">
    <cfRule type="expression" dxfId="401" priority="372" stopIfTrue="1">
      <formula>#REF!&lt;1</formula>
    </cfRule>
  </conditionalFormatting>
  <conditionalFormatting sqref="AT83">
    <cfRule type="expression" dxfId="400" priority="371" stopIfTrue="1">
      <formula>#REF!&lt;1</formula>
    </cfRule>
  </conditionalFormatting>
  <conditionalFormatting sqref="AU83">
    <cfRule type="expression" dxfId="399" priority="370" stopIfTrue="1">
      <formula>#REF!&lt;1</formula>
    </cfRule>
  </conditionalFormatting>
  <conditionalFormatting sqref="AT83">
    <cfRule type="expression" dxfId="398" priority="369" stopIfTrue="1">
      <formula>#REF!&lt;1</formula>
    </cfRule>
  </conditionalFormatting>
  <conditionalFormatting sqref="AU83">
    <cfRule type="expression" dxfId="397" priority="368" stopIfTrue="1">
      <formula>#REF!&lt;1</formula>
    </cfRule>
  </conditionalFormatting>
  <conditionalFormatting sqref="AT83">
    <cfRule type="expression" dxfId="396" priority="367" stopIfTrue="1">
      <formula>#REF!&lt;1</formula>
    </cfRule>
  </conditionalFormatting>
  <conditionalFormatting sqref="AU83">
    <cfRule type="expression" dxfId="395" priority="366" stopIfTrue="1">
      <formula>#REF!&lt;1</formula>
    </cfRule>
  </conditionalFormatting>
  <conditionalFormatting sqref="AT83">
    <cfRule type="expression" dxfId="394" priority="365" stopIfTrue="1">
      <formula>#REF!&lt;1</formula>
    </cfRule>
  </conditionalFormatting>
  <conditionalFormatting sqref="AU83">
    <cfRule type="expression" dxfId="393" priority="364" stopIfTrue="1">
      <formula>#REF!&lt;1</formula>
    </cfRule>
  </conditionalFormatting>
  <conditionalFormatting sqref="AW83">
    <cfRule type="expression" dxfId="392" priority="363" stopIfTrue="1">
      <formula>#REF!&lt;1</formula>
    </cfRule>
  </conditionalFormatting>
  <conditionalFormatting sqref="AX83">
    <cfRule type="expression" dxfId="391" priority="362" stopIfTrue="1">
      <formula>#REF!&lt;1</formula>
    </cfRule>
  </conditionalFormatting>
  <conditionalFormatting sqref="AW83">
    <cfRule type="expression" dxfId="390" priority="361" stopIfTrue="1">
      <formula>#REF!&lt;1</formula>
    </cfRule>
  </conditionalFormatting>
  <conditionalFormatting sqref="AX83">
    <cfRule type="expression" dxfId="389" priority="360" stopIfTrue="1">
      <formula>#REF!&lt;1</formula>
    </cfRule>
  </conditionalFormatting>
  <conditionalFormatting sqref="AW83">
    <cfRule type="expression" dxfId="388" priority="359" stopIfTrue="1">
      <formula>#REF!&lt;1</formula>
    </cfRule>
  </conditionalFormatting>
  <conditionalFormatting sqref="AX83">
    <cfRule type="expression" dxfId="387" priority="358" stopIfTrue="1">
      <formula>#REF!&lt;1</formula>
    </cfRule>
  </conditionalFormatting>
  <conditionalFormatting sqref="AW83">
    <cfRule type="expression" dxfId="386" priority="357" stopIfTrue="1">
      <formula>#REF!&lt;1</formula>
    </cfRule>
  </conditionalFormatting>
  <conditionalFormatting sqref="AX83">
    <cfRule type="expression" dxfId="385" priority="356" stopIfTrue="1">
      <formula>#REF!&lt;1</formula>
    </cfRule>
  </conditionalFormatting>
  <conditionalFormatting sqref="AZ83">
    <cfRule type="expression" dxfId="384" priority="355" stopIfTrue="1">
      <formula>#REF!&lt;1</formula>
    </cfRule>
  </conditionalFormatting>
  <conditionalFormatting sqref="BA83">
    <cfRule type="expression" dxfId="383" priority="354" stopIfTrue="1">
      <formula>#REF!&lt;1</formula>
    </cfRule>
  </conditionalFormatting>
  <conditionalFormatting sqref="AZ83">
    <cfRule type="expression" dxfId="382" priority="353" stopIfTrue="1">
      <formula>#REF!&lt;1</formula>
    </cfRule>
  </conditionalFormatting>
  <conditionalFormatting sqref="BA83">
    <cfRule type="expression" dxfId="381" priority="352" stopIfTrue="1">
      <formula>#REF!&lt;1</formula>
    </cfRule>
  </conditionalFormatting>
  <conditionalFormatting sqref="AZ83">
    <cfRule type="expression" dxfId="380" priority="351" stopIfTrue="1">
      <formula>#REF!&lt;1</formula>
    </cfRule>
  </conditionalFormatting>
  <conditionalFormatting sqref="BA83">
    <cfRule type="expression" dxfId="379" priority="350" stopIfTrue="1">
      <formula>#REF!&lt;1</formula>
    </cfRule>
  </conditionalFormatting>
  <conditionalFormatting sqref="AZ83">
    <cfRule type="expression" dxfId="378" priority="349" stopIfTrue="1">
      <formula>#REF!&lt;1</formula>
    </cfRule>
  </conditionalFormatting>
  <conditionalFormatting sqref="BA83">
    <cfRule type="expression" dxfId="377" priority="348" stopIfTrue="1">
      <formula>#REF!&lt;1</formula>
    </cfRule>
  </conditionalFormatting>
  <conditionalFormatting sqref="BC83">
    <cfRule type="expression" dxfId="376" priority="347" stopIfTrue="1">
      <formula>#REF!&lt;1</formula>
    </cfRule>
  </conditionalFormatting>
  <conditionalFormatting sqref="BD83">
    <cfRule type="expression" dxfId="375" priority="346" stopIfTrue="1">
      <formula>#REF!&lt;1</formula>
    </cfRule>
  </conditionalFormatting>
  <conditionalFormatting sqref="BC83">
    <cfRule type="expression" dxfId="374" priority="345" stopIfTrue="1">
      <formula>#REF!&lt;1</formula>
    </cfRule>
  </conditionalFormatting>
  <conditionalFormatting sqref="BD83">
    <cfRule type="expression" dxfId="373" priority="344" stopIfTrue="1">
      <formula>#REF!&lt;1</formula>
    </cfRule>
  </conditionalFormatting>
  <conditionalFormatting sqref="BC83">
    <cfRule type="expression" dxfId="372" priority="343" stopIfTrue="1">
      <formula>#REF!&lt;1</formula>
    </cfRule>
  </conditionalFormatting>
  <conditionalFormatting sqref="BD83">
    <cfRule type="expression" dxfId="371" priority="342" stopIfTrue="1">
      <formula>#REF!&lt;1</formula>
    </cfRule>
  </conditionalFormatting>
  <conditionalFormatting sqref="BC83">
    <cfRule type="expression" dxfId="370" priority="341" stopIfTrue="1">
      <formula>#REF!&lt;1</formula>
    </cfRule>
  </conditionalFormatting>
  <conditionalFormatting sqref="BD83">
    <cfRule type="expression" dxfId="369" priority="340" stopIfTrue="1">
      <formula>#REF!&lt;1</formula>
    </cfRule>
  </conditionalFormatting>
  <conditionalFormatting sqref="BF83">
    <cfRule type="expression" dxfId="368" priority="339" stopIfTrue="1">
      <formula>#REF!&lt;1</formula>
    </cfRule>
  </conditionalFormatting>
  <conditionalFormatting sqref="BG83">
    <cfRule type="expression" dxfId="367" priority="338" stopIfTrue="1">
      <formula>#REF!&lt;1</formula>
    </cfRule>
  </conditionalFormatting>
  <conditionalFormatting sqref="BF83">
    <cfRule type="expression" dxfId="366" priority="337" stopIfTrue="1">
      <formula>#REF!&lt;1</formula>
    </cfRule>
  </conditionalFormatting>
  <conditionalFormatting sqref="BG83">
    <cfRule type="expression" dxfId="365" priority="336" stopIfTrue="1">
      <formula>#REF!&lt;1</formula>
    </cfRule>
  </conditionalFormatting>
  <conditionalFormatting sqref="BF83">
    <cfRule type="expression" dxfId="364" priority="335" stopIfTrue="1">
      <formula>#REF!&lt;1</formula>
    </cfRule>
  </conditionalFormatting>
  <conditionalFormatting sqref="BG83">
    <cfRule type="expression" dxfId="363" priority="334" stopIfTrue="1">
      <formula>#REF!&lt;1</formula>
    </cfRule>
  </conditionalFormatting>
  <conditionalFormatting sqref="BF83">
    <cfRule type="expression" dxfId="362" priority="333" stopIfTrue="1">
      <formula>#REF!&lt;1</formula>
    </cfRule>
  </conditionalFormatting>
  <conditionalFormatting sqref="BG83">
    <cfRule type="expression" dxfId="361" priority="332" stopIfTrue="1">
      <formula>#REF!&lt;1</formula>
    </cfRule>
  </conditionalFormatting>
  <conditionalFormatting sqref="BI83">
    <cfRule type="expression" dxfId="360" priority="331" stopIfTrue="1">
      <formula>#REF!&lt;1</formula>
    </cfRule>
  </conditionalFormatting>
  <conditionalFormatting sqref="BJ83">
    <cfRule type="expression" dxfId="359" priority="330" stopIfTrue="1">
      <formula>#REF!&lt;1</formula>
    </cfRule>
  </conditionalFormatting>
  <conditionalFormatting sqref="BI83">
    <cfRule type="expression" dxfId="358" priority="329" stopIfTrue="1">
      <formula>#REF!&lt;1</formula>
    </cfRule>
  </conditionalFormatting>
  <conditionalFormatting sqref="BJ83">
    <cfRule type="expression" dxfId="357" priority="328" stopIfTrue="1">
      <formula>#REF!&lt;1</formula>
    </cfRule>
  </conditionalFormatting>
  <conditionalFormatting sqref="BI83">
    <cfRule type="expression" dxfId="356" priority="327" stopIfTrue="1">
      <formula>#REF!&lt;1</formula>
    </cfRule>
  </conditionalFormatting>
  <conditionalFormatting sqref="BJ83">
    <cfRule type="expression" dxfId="355" priority="326" stopIfTrue="1">
      <formula>#REF!&lt;1</formula>
    </cfRule>
  </conditionalFormatting>
  <conditionalFormatting sqref="BI83">
    <cfRule type="expression" dxfId="354" priority="325" stopIfTrue="1">
      <formula>#REF!&lt;1</formula>
    </cfRule>
  </conditionalFormatting>
  <conditionalFormatting sqref="BJ83">
    <cfRule type="expression" dxfId="353" priority="324" stopIfTrue="1">
      <formula>#REF!&lt;1</formula>
    </cfRule>
  </conditionalFormatting>
  <conditionalFormatting sqref="BL83">
    <cfRule type="expression" dxfId="352" priority="323" stopIfTrue="1">
      <formula>#REF!&lt;1</formula>
    </cfRule>
  </conditionalFormatting>
  <conditionalFormatting sqref="BM83">
    <cfRule type="expression" dxfId="351" priority="322" stopIfTrue="1">
      <formula>#REF!&lt;1</formula>
    </cfRule>
  </conditionalFormatting>
  <conditionalFormatting sqref="BL83">
    <cfRule type="expression" dxfId="350" priority="321" stopIfTrue="1">
      <formula>#REF!&lt;1</formula>
    </cfRule>
  </conditionalFormatting>
  <conditionalFormatting sqref="BM83">
    <cfRule type="expression" dxfId="349" priority="320" stopIfTrue="1">
      <formula>#REF!&lt;1</formula>
    </cfRule>
  </conditionalFormatting>
  <conditionalFormatting sqref="BL83">
    <cfRule type="expression" dxfId="348" priority="319" stopIfTrue="1">
      <formula>#REF!&lt;1</formula>
    </cfRule>
  </conditionalFormatting>
  <conditionalFormatting sqref="BM83">
    <cfRule type="expression" dxfId="347" priority="318" stopIfTrue="1">
      <formula>#REF!&lt;1</formula>
    </cfRule>
  </conditionalFormatting>
  <conditionalFormatting sqref="BL83">
    <cfRule type="expression" dxfId="346" priority="317" stopIfTrue="1">
      <formula>#REF!&lt;1</formula>
    </cfRule>
  </conditionalFormatting>
  <conditionalFormatting sqref="BM83">
    <cfRule type="expression" dxfId="345" priority="316" stopIfTrue="1">
      <formula>#REF!&lt;1</formula>
    </cfRule>
  </conditionalFormatting>
  <conditionalFormatting sqref="BO83">
    <cfRule type="expression" dxfId="344" priority="315" stopIfTrue="1">
      <formula>#REF!&lt;1</formula>
    </cfRule>
  </conditionalFormatting>
  <conditionalFormatting sqref="BP83">
    <cfRule type="expression" dxfId="343" priority="314" stopIfTrue="1">
      <formula>#REF!&lt;1</formula>
    </cfRule>
  </conditionalFormatting>
  <conditionalFormatting sqref="BO83">
    <cfRule type="expression" dxfId="342" priority="313" stopIfTrue="1">
      <formula>#REF!&lt;1</formula>
    </cfRule>
  </conditionalFormatting>
  <conditionalFormatting sqref="BP83">
    <cfRule type="expression" dxfId="341" priority="312" stopIfTrue="1">
      <formula>#REF!&lt;1</formula>
    </cfRule>
  </conditionalFormatting>
  <conditionalFormatting sqref="BO83">
    <cfRule type="expression" dxfId="340" priority="311" stopIfTrue="1">
      <formula>#REF!&lt;1</formula>
    </cfRule>
  </conditionalFormatting>
  <conditionalFormatting sqref="BP83">
    <cfRule type="expression" dxfId="339" priority="310" stopIfTrue="1">
      <formula>#REF!&lt;1</formula>
    </cfRule>
  </conditionalFormatting>
  <conditionalFormatting sqref="BO83">
    <cfRule type="expression" dxfId="338" priority="309" stopIfTrue="1">
      <formula>#REF!&lt;1</formula>
    </cfRule>
  </conditionalFormatting>
  <conditionalFormatting sqref="BP83">
    <cfRule type="expression" dxfId="337" priority="308" stopIfTrue="1">
      <formula>#REF!&lt;1</formula>
    </cfRule>
  </conditionalFormatting>
  <conditionalFormatting sqref="BR83">
    <cfRule type="expression" dxfId="336" priority="307" stopIfTrue="1">
      <formula>#REF!&lt;1</formula>
    </cfRule>
  </conditionalFormatting>
  <conditionalFormatting sqref="BS83">
    <cfRule type="expression" dxfId="335" priority="306" stopIfTrue="1">
      <formula>#REF!&lt;1</formula>
    </cfRule>
  </conditionalFormatting>
  <conditionalFormatting sqref="BR83">
    <cfRule type="expression" dxfId="334" priority="305" stopIfTrue="1">
      <formula>#REF!&lt;1</formula>
    </cfRule>
  </conditionalFormatting>
  <conditionalFormatting sqref="BS83">
    <cfRule type="expression" dxfId="333" priority="304" stopIfTrue="1">
      <formula>#REF!&lt;1</formula>
    </cfRule>
  </conditionalFormatting>
  <conditionalFormatting sqref="BR83">
    <cfRule type="expression" dxfId="332" priority="303" stopIfTrue="1">
      <formula>#REF!&lt;1</formula>
    </cfRule>
  </conditionalFormatting>
  <conditionalFormatting sqref="BS83">
    <cfRule type="expression" dxfId="331" priority="302" stopIfTrue="1">
      <formula>#REF!&lt;1</formula>
    </cfRule>
  </conditionalFormatting>
  <conditionalFormatting sqref="BR83">
    <cfRule type="expression" dxfId="330" priority="301" stopIfTrue="1">
      <formula>#REF!&lt;1</formula>
    </cfRule>
  </conditionalFormatting>
  <conditionalFormatting sqref="BS83">
    <cfRule type="expression" dxfId="329" priority="300" stopIfTrue="1">
      <formula>#REF!&lt;1</formula>
    </cfRule>
  </conditionalFormatting>
  <conditionalFormatting sqref="BU83">
    <cfRule type="expression" dxfId="328" priority="299" stopIfTrue="1">
      <formula>#REF!&lt;1</formula>
    </cfRule>
  </conditionalFormatting>
  <conditionalFormatting sqref="BV83">
    <cfRule type="expression" dxfId="327" priority="298" stopIfTrue="1">
      <formula>#REF!&lt;1</formula>
    </cfRule>
  </conditionalFormatting>
  <conditionalFormatting sqref="BU83">
    <cfRule type="expression" dxfId="326" priority="297" stopIfTrue="1">
      <formula>#REF!&lt;1</formula>
    </cfRule>
  </conditionalFormatting>
  <conditionalFormatting sqref="BV83">
    <cfRule type="expression" dxfId="325" priority="296" stopIfTrue="1">
      <formula>#REF!&lt;1</formula>
    </cfRule>
  </conditionalFormatting>
  <conditionalFormatting sqref="BU83">
    <cfRule type="expression" dxfId="324" priority="295" stopIfTrue="1">
      <formula>#REF!&lt;1</formula>
    </cfRule>
  </conditionalFormatting>
  <conditionalFormatting sqref="BV83">
    <cfRule type="expression" dxfId="323" priority="294" stopIfTrue="1">
      <formula>#REF!&lt;1</formula>
    </cfRule>
  </conditionalFormatting>
  <conditionalFormatting sqref="BU83">
    <cfRule type="expression" dxfId="322" priority="293" stopIfTrue="1">
      <formula>#REF!&lt;1</formula>
    </cfRule>
  </conditionalFormatting>
  <conditionalFormatting sqref="BV83">
    <cfRule type="expression" dxfId="321" priority="292" stopIfTrue="1">
      <formula>#REF!&lt;1</formula>
    </cfRule>
  </conditionalFormatting>
  <conditionalFormatting sqref="BX83">
    <cfRule type="expression" dxfId="320" priority="291" stopIfTrue="1">
      <formula>#REF!&lt;1</formula>
    </cfRule>
  </conditionalFormatting>
  <conditionalFormatting sqref="BY83">
    <cfRule type="expression" dxfId="319" priority="290" stopIfTrue="1">
      <formula>#REF!&lt;1</formula>
    </cfRule>
  </conditionalFormatting>
  <conditionalFormatting sqref="BX83">
    <cfRule type="expression" dxfId="318" priority="289" stopIfTrue="1">
      <formula>#REF!&lt;1</formula>
    </cfRule>
  </conditionalFormatting>
  <conditionalFormatting sqref="BY83">
    <cfRule type="expression" dxfId="317" priority="288" stopIfTrue="1">
      <formula>#REF!&lt;1</formula>
    </cfRule>
  </conditionalFormatting>
  <conditionalFormatting sqref="BX83">
    <cfRule type="expression" dxfId="316" priority="287" stopIfTrue="1">
      <formula>#REF!&lt;1</formula>
    </cfRule>
  </conditionalFormatting>
  <conditionalFormatting sqref="BY83">
    <cfRule type="expression" dxfId="315" priority="286" stopIfTrue="1">
      <formula>#REF!&lt;1</formula>
    </cfRule>
  </conditionalFormatting>
  <conditionalFormatting sqref="BX83">
    <cfRule type="expression" dxfId="314" priority="285" stopIfTrue="1">
      <formula>#REF!&lt;1</formula>
    </cfRule>
  </conditionalFormatting>
  <conditionalFormatting sqref="BY83">
    <cfRule type="expression" dxfId="313" priority="284" stopIfTrue="1">
      <formula>#REF!&lt;1</formula>
    </cfRule>
  </conditionalFormatting>
  <conditionalFormatting sqref="CA83">
    <cfRule type="expression" dxfId="312" priority="283" stopIfTrue="1">
      <formula>#REF!&lt;1</formula>
    </cfRule>
  </conditionalFormatting>
  <conditionalFormatting sqref="CB83">
    <cfRule type="expression" dxfId="311" priority="282" stopIfTrue="1">
      <formula>#REF!&lt;1</formula>
    </cfRule>
  </conditionalFormatting>
  <conditionalFormatting sqref="CA83">
    <cfRule type="expression" dxfId="310" priority="281" stopIfTrue="1">
      <formula>#REF!&lt;1</formula>
    </cfRule>
  </conditionalFormatting>
  <conditionalFormatting sqref="CB83">
    <cfRule type="expression" dxfId="309" priority="280" stopIfTrue="1">
      <formula>#REF!&lt;1</formula>
    </cfRule>
  </conditionalFormatting>
  <conditionalFormatting sqref="CA83">
    <cfRule type="expression" dxfId="308" priority="279" stopIfTrue="1">
      <formula>#REF!&lt;1</formula>
    </cfRule>
  </conditionalFormatting>
  <conditionalFormatting sqref="CB83">
    <cfRule type="expression" dxfId="307" priority="278" stopIfTrue="1">
      <formula>#REF!&lt;1</formula>
    </cfRule>
  </conditionalFormatting>
  <conditionalFormatting sqref="CA83">
    <cfRule type="expression" dxfId="306" priority="277" stopIfTrue="1">
      <formula>#REF!&lt;1</formula>
    </cfRule>
  </conditionalFormatting>
  <conditionalFormatting sqref="CB83">
    <cfRule type="expression" dxfId="305" priority="276" stopIfTrue="1">
      <formula>#REF!&lt;1</formula>
    </cfRule>
  </conditionalFormatting>
  <conditionalFormatting sqref="CD83">
    <cfRule type="expression" dxfId="304" priority="275" stopIfTrue="1">
      <formula>#REF!&lt;1</formula>
    </cfRule>
  </conditionalFormatting>
  <conditionalFormatting sqref="CE83">
    <cfRule type="expression" dxfId="303" priority="274" stopIfTrue="1">
      <formula>#REF!&lt;1</formula>
    </cfRule>
  </conditionalFormatting>
  <conditionalFormatting sqref="CD83">
    <cfRule type="expression" dxfId="302" priority="273" stopIfTrue="1">
      <formula>#REF!&lt;1</formula>
    </cfRule>
  </conditionalFormatting>
  <conditionalFormatting sqref="CE83">
    <cfRule type="expression" dxfId="301" priority="272" stopIfTrue="1">
      <formula>#REF!&lt;1</formula>
    </cfRule>
  </conditionalFormatting>
  <conditionalFormatting sqref="CD83">
    <cfRule type="expression" dxfId="300" priority="271" stopIfTrue="1">
      <formula>#REF!&lt;1</formula>
    </cfRule>
  </conditionalFormatting>
  <conditionalFormatting sqref="CE83">
    <cfRule type="expression" dxfId="299" priority="270" stopIfTrue="1">
      <formula>#REF!&lt;1</formula>
    </cfRule>
  </conditionalFormatting>
  <conditionalFormatting sqref="CD83">
    <cfRule type="expression" dxfId="298" priority="269" stopIfTrue="1">
      <formula>#REF!&lt;1</formula>
    </cfRule>
  </conditionalFormatting>
  <conditionalFormatting sqref="CE83">
    <cfRule type="expression" dxfId="297" priority="268" stopIfTrue="1">
      <formula>#REF!&lt;1</formula>
    </cfRule>
  </conditionalFormatting>
  <conditionalFormatting sqref="CG83">
    <cfRule type="expression" dxfId="296" priority="267" stopIfTrue="1">
      <formula>#REF!&lt;1</formula>
    </cfRule>
  </conditionalFormatting>
  <conditionalFormatting sqref="CH83">
    <cfRule type="expression" dxfId="295" priority="266" stopIfTrue="1">
      <formula>#REF!&lt;1</formula>
    </cfRule>
  </conditionalFormatting>
  <conditionalFormatting sqref="CG83">
    <cfRule type="expression" dxfId="294" priority="265" stopIfTrue="1">
      <formula>#REF!&lt;1</formula>
    </cfRule>
  </conditionalFormatting>
  <conditionalFormatting sqref="CH83">
    <cfRule type="expression" dxfId="293" priority="264" stopIfTrue="1">
      <formula>#REF!&lt;1</formula>
    </cfRule>
  </conditionalFormatting>
  <conditionalFormatting sqref="CG83">
    <cfRule type="expression" dxfId="292" priority="263" stopIfTrue="1">
      <formula>#REF!&lt;1</formula>
    </cfRule>
  </conditionalFormatting>
  <conditionalFormatting sqref="CH83">
    <cfRule type="expression" dxfId="291" priority="262" stopIfTrue="1">
      <formula>#REF!&lt;1</formula>
    </cfRule>
  </conditionalFormatting>
  <conditionalFormatting sqref="CG83">
    <cfRule type="expression" dxfId="290" priority="261" stopIfTrue="1">
      <formula>#REF!&lt;1</formula>
    </cfRule>
  </conditionalFormatting>
  <conditionalFormatting sqref="CH83">
    <cfRule type="expression" dxfId="289" priority="260" stopIfTrue="1">
      <formula>#REF!&lt;1</formula>
    </cfRule>
  </conditionalFormatting>
  <conditionalFormatting sqref="CJ83">
    <cfRule type="expression" dxfId="288" priority="259" stopIfTrue="1">
      <formula>#REF!&lt;1</formula>
    </cfRule>
  </conditionalFormatting>
  <conditionalFormatting sqref="CK83">
    <cfRule type="expression" dxfId="287" priority="258" stopIfTrue="1">
      <formula>#REF!&lt;1</formula>
    </cfRule>
  </conditionalFormatting>
  <conditionalFormatting sqref="CJ83">
    <cfRule type="expression" dxfId="286" priority="257" stopIfTrue="1">
      <formula>#REF!&lt;1</formula>
    </cfRule>
  </conditionalFormatting>
  <conditionalFormatting sqref="CK83">
    <cfRule type="expression" dxfId="285" priority="256" stopIfTrue="1">
      <formula>#REF!&lt;1</formula>
    </cfRule>
  </conditionalFormatting>
  <conditionalFormatting sqref="CJ83">
    <cfRule type="expression" dxfId="284" priority="255" stopIfTrue="1">
      <formula>#REF!&lt;1</formula>
    </cfRule>
  </conditionalFormatting>
  <conditionalFormatting sqref="CK83">
    <cfRule type="expression" dxfId="283" priority="254" stopIfTrue="1">
      <formula>#REF!&lt;1</formula>
    </cfRule>
  </conditionalFormatting>
  <conditionalFormatting sqref="CJ83">
    <cfRule type="expression" dxfId="282" priority="253" stopIfTrue="1">
      <formula>#REF!&lt;1</formula>
    </cfRule>
  </conditionalFormatting>
  <conditionalFormatting sqref="CK83">
    <cfRule type="expression" dxfId="281" priority="252" stopIfTrue="1">
      <formula>#REF!&lt;1</formula>
    </cfRule>
  </conditionalFormatting>
  <conditionalFormatting sqref="CM83">
    <cfRule type="expression" dxfId="280" priority="251" stopIfTrue="1">
      <formula>#REF!&lt;1</formula>
    </cfRule>
  </conditionalFormatting>
  <conditionalFormatting sqref="CN83">
    <cfRule type="expression" dxfId="279" priority="250" stopIfTrue="1">
      <formula>#REF!&lt;1</formula>
    </cfRule>
  </conditionalFormatting>
  <conditionalFormatting sqref="CM83">
    <cfRule type="expression" dxfId="278" priority="249" stopIfTrue="1">
      <formula>#REF!&lt;1</formula>
    </cfRule>
  </conditionalFormatting>
  <conditionalFormatting sqref="CN83">
    <cfRule type="expression" dxfId="277" priority="248" stopIfTrue="1">
      <formula>#REF!&lt;1</formula>
    </cfRule>
  </conditionalFormatting>
  <conditionalFormatting sqref="CM83">
    <cfRule type="expression" dxfId="276" priority="247" stopIfTrue="1">
      <formula>#REF!&lt;1</formula>
    </cfRule>
  </conditionalFormatting>
  <conditionalFormatting sqref="CN83">
    <cfRule type="expression" dxfId="275" priority="246" stopIfTrue="1">
      <formula>#REF!&lt;1</formula>
    </cfRule>
  </conditionalFormatting>
  <conditionalFormatting sqref="CM83">
    <cfRule type="expression" dxfId="274" priority="245" stopIfTrue="1">
      <formula>#REF!&lt;1</formula>
    </cfRule>
  </conditionalFormatting>
  <conditionalFormatting sqref="CN83">
    <cfRule type="expression" dxfId="273" priority="244" stopIfTrue="1">
      <formula>#REF!&lt;1</formula>
    </cfRule>
  </conditionalFormatting>
  <conditionalFormatting sqref="C24 F24 I24 L24 O24 R24 U24 X24 AA24 AD24 AG24 AJ24 AM24 AP24 AS24 AV24 AY24 BB24 BE24 BH24 BK24 BN24 BQ24 BT24 BW24 BZ24 CC24 CF24 CI24 CL24">
    <cfRule type="expression" dxfId="272" priority="243" stopIfTrue="1">
      <formula>#REF!&lt;1</formula>
    </cfRule>
  </conditionalFormatting>
  <conditionalFormatting sqref="C24 F24 I24 L24 O24 R24 U24 X24 AA24 AD24 AG24 AJ24 AM24 AP24 AS24 AV24 AY24 BB24 BE24 BH24 BK24 BN24 BQ24 BT24 BW24 BZ24 CC24 CF24 CI24 CL24">
    <cfRule type="expression" dxfId="271" priority="242" stopIfTrue="1">
      <formula>#REF!&lt;1</formula>
    </cfRule>
  </conditionalFormatting>
  <conditionalFormatting sqref="D24">
    <cfRule type="expression" dxfId="270" priority="241" stopIfTrue="1">
      <formula>#REF!&lt;1</formula>
    </cfRule>
  </conditionalFormatting>
  <conditionalFormatting sqref="E24">
    <cfRule type="expression" dxfId="269" priority="240" stopIfTrue="1">
      <formula>#REF!&lt;1</formula>
    </cfRule>
  </conditionalFormatting>
  <conditionalFormatting sqref="D24">
    <cfRule type="expression" dxfId="268" priority="239" stopIfTrue="1">
      <formula>#REF!&lt;1</formula>
    </cfRule>
  </conditionalFormatting>
  <conditionalFormatting sqref="E24">
    <cfRule type="expression" dxfId="267" priority="238" stopIfTrue="1">
      <formula>#REF!&lt;1</formula>
    </cfRule>
  </conditionalFormatting>
  <conditionalFormatting sqref="D24">
    <cfRule type="expression" dxfId="266" priority="237" stopIfTrue="1">
      <formula>#REF!&lt;1</formula>
    </cfRule>
  </conditionalFormatting>
  <conditionalFormatting sqref="E24">
    <cfRule type="expression" dxfId="265" priority="236" stopIfTrue="1">
      <formula>#REF!&lt;1</formula>
    </cfRule>
  </conditionalFormatting>
  <conditionalFormatting sqref="D24">
    <cfRule type="expression" dxfId="264" priority="235" stopIfTrue="1">
      <formula>#REF!&lt;1</formula>
    </cfRule>
  </conditionalFormatting>
  <conditionalFormatting sqref="E24">
    <cfRule type="expression" dxfId="263" priority="234" stopIfTrue="1">
      <formula>#REF!&lt;1</formula>
    </cfRule>
  </conditionalFormatting>
  <conditionalFormatting sqref="B24">
    <cfRule type="expression" dxfId="262" priority="233" stopIfTrue="1">
      <formula>#REF!&lt;1</formula>
    </cfRule>
  </conditionalFormatting>
  <conditionalFormatting sqref="G24">
    <cfRule type="expression" dxfId="261" priority="232" stopIfTrue="1">
      <formula>#REF!&lt;1</formula>
    </cfRule>
  </conditionalFormatting>
  <conditionalFormatting sqref="H24">
    <cfRule type="expression" dxfId="260" priority="231" stopIfTrue="1">
      <formula>#REF!&lt;1</formula>
    </cfRule>
  </conditionalFormatting>
  <conditionalFormatting sqref="G24">
    <cfRule type="expression" dxfId="259" priority="230" stopIfTrue="1">
      <formula>#REF!&lt;1</formula>
    </cfRule>
  </conditionalFormatting>
  <conditionalFormatting sqref="H24">
    <cfRule type="expression" dxfId="258" priority="229" stopIfTrue="1">
      <formula>#REF!&lt;1</formula>
    </cfRule>
  </conditionalFormatting>
  <conditionalFormatting sqref="G24">
    <cfRule type="expression" dxfId="257" priority="228" stopIfTrue="1">
      <formula>#REF!&lt;1</formula>
    </cfRule>
  </conditionalFormatting>
  <conditionalFormatting sqref="H24">
    <cfRule type="expression" dxfId="256" priority="227" stopIfTrue="1">
      <formula>#REF!&lt;1</formula>
    </cfRule>
  </conditionalFormatting>
  <conditionalFormatting sqref="G24">
    <cfRule type="expression" dxfId="255" priority="226" stopIfTrue="1">
      <formula>#REF!&lt;1</formula>
    </cfRule>
  </conditionalFormatting>
  <conditionalFormatting sqref="H24">
    <cfRule type="expression" dxfId="254" priority="225" stopIfTrue="1">
      <formula>#REF!&lt;1</formula>
    </cfRule>
  </conditionalFormatting>
  <conditionalFormatting sqref="J24">
    <cfRule type="expression" dxfId="253" priority="224" stopIfTrue="1">
      <formula>#REF!&lt;1</formula>
    </cfRule>
  </conditionalFormatting>
  <conditionalFormatting sqref="K24">
    <cfRule type="expression" dxfId="252" priority="223" stopIfTrue="1">
      <formula>#REF!&lt;1</formula>
    </cfRule>
  </conditionalFormatting>
  <conditionalFormatting sqref="J24">
    <cfRule type="expression" dxfId="251" priority="222" stopIfTrue="1">
      <formula>#REF!&lt;1</formula>
    </cfRule>
  </conditionalFormatting>
  <conditionalFormatting sqref="K24">
    <cfRule type="expression" dxfId="250" priority="221" stopIfTrue="1">
      <formula>#REF!&lt;1</formula>
    </cfRule>
  </conditionalFormatting>
  <conditionalFormatting sqref="J24">
    <cfRule type="expression" dxfId="249" priority="220" stopIfTrue="1">
      <formula>#REF!&lt;1</formula>
    </cfRule>
  </conditionalFormatting>
  <conditionalFormatting sqref="K24">
    <cfRule type="expression" dxfId="248" priority="219" stopIfTrue="1">
      <formula>#REF!&lt;1</formula>
    </cfRule>
  </conditionalFormatting>
  <conditionalFormatting sqref="J24">
    <cfRule type="expression" dxfId="247" priority="218" stopIfTrue="1">
      <formula>#REF!&lt;1</formula>
    </cfRule>
  </conditionalFormatting>
  <conditionalFormatting sqref="K24">
    <cfRule type="expression" dxfId="246" priority="217" stopIfTrue="1">
      <formula>#REF!&lt;1</formula>
    </cfRule>
  </conditionalFormatting>
  <conditionalFormatting sqref="M24">
    <cfRule type="expression" dxfId="245" priority="216" stopIfTrue="1">
      <formula>#REF!&lt;1</formula>
    </cfRule>
  </conditionalFormatting>
  <conditionalFormatting sqref="N24">
    <cfRule type="expression" dxfId="244" priority="215" stopIfTrue="1">
      <formula>#REF!&lt;1</formula>
    </cfRule>
  </conditionalFormatting>
  <conditionalFormatting sqref="M24">
    <cfRule type="expression" dxfId="243" priority="214" stopIfTrue="1">
      <formula>#REF!&lt;1</formula>
    </cfRule>
  </conditionalFormatting>
  <conditionalFormatting sqref="N24">
    <cfRule type="expression" dxfId="242" priority="213" stopIfTrue="1">
      <formula>#REF!&lt;1</formula>
    </cfRule>
  </conditionalFormatting>
  <conditionalFormatting sqref="M24">
    <cfRule type="expression" dxfId="241" priority="212" stopIfTrue="1">
      <formula>#REF!&lt;1</formula>
    </cfRule>
  </conditionalFormatting>
  <conditionalFormatting sqref="N24">
    <cfRule type="expression" dxfId="240" priority="211" stopIfTrue="1">
      <formula>#REF!&lt;1</formula>
    </cfRule>
  </conditionalFormatting>
  <conditionalFormatting sqref="M24">
    <cfRule type="expression" dxfId="239" priority="210" stopIfTrue="1">
      <formula>#REF!&lt;1</formula>
    </cfRule>
  </conditionalFormatting>
  <conditionalFormatting sqref="N24">
    <cfRule type="expression" dxfId="238" priority="209" stopIfTrue="1">
      <formula>#REF!&lt;1</formula>
    </cfRule>
  </conditionalFormatting>
  <conditionalFormatting sqref="P24">
    <cfRule type="expression" dxfId="237" priority="208" stopIfTrue="1">
      <formula>#REF!&lt;1</formula>
    </cfRule>
  </conditionalFormatting>
  <conditionalFormatting sqref="Q24">
    <cfRule type="expression" dxfId="236" priority="207" stopIfTrue="1">
      <formula>#REF!&lt;1</formula>
    </cfRule>
  </conditionalFormatting>
  <conditionalFormatting sqref="P24">
    <cfRule type="expression" dxfId="235" priority="206" stopIfTrue="1">
      <formula>#REF!&lt;1</formula>
    </cfRule>
  </conditionalFormatting>
  <conditionalFormatting sqref="Q24">
    <cfRule type="expression" dxfId="234" priority="205" stopIfTrue="1">
      <formula>#REF!&lt;1</formula>
    </cfRule>
  </conditionalFormatting>
  <conditionalFormatting sqref="P24">
    <cfRule type="expression" dxfId="233" priority="204" stopIfTrue="1">
      <formula>#REF!&lt;1</formula>
    </cfRule>
  </conditionalFormatting>
  <conditionalFormatting sqref="Q24">
    <cfRule type="expression" dxfId="232" priority="203" stopIfTrue="1">
      <formula>#REF!&lt;1</formula>
    </cfRule>
  </conditionalFormatting>
  <conditionalFormatting sqref="P24">
    <cfRule type="expression" dxfId="231" priority="202" stopIfTrue="1">
      <formula>#REF!&lt;1</formula>
    </cfRule>
  </conditionalFormatting>
  <conditionalFormatting sqref="Q24">
    <cfRule type="expression" dxfId="230" priority="201" stopIfTrue="1">
      <formula>#REF!&lt;1</formula>
    </cfRule>
  </conditionalFormatting>
  <conditionalFormatting sqref="S24">
    <cfRule type="expression" dxfId="229" priority="200" stopIfTrue="1">
      <formula>#REF!&lt;1</formula>
    </cfRule>
  </conditionalFormatting>
  <conditionalFormatting sqref="T24">
    <cfRule type="expression" dxfId="228" priority="199" stopIfTrue="1">
      <formula>#REF!&lt;1</formula>
    </cfRule>
  </conditionalFormatting>
  <conditionalFormatting sqref="S24">
    <cfRule type="expression" dxfId="227" priority="198" stopIfTrue="1">
      <formula>#REF!&lt;1</formula>
    </cfRule>
  </conditionalFormatting>
  <conditionalFormatting sqref="T24">
    <cfRule type="expression" dxfId="226" priority="197" stopIfTrue="1">
      <formula>#REF!&lt;1</formula>
    </cfRule>
  </conditionalFormatting>
  <conditionalFormatting sqref="S24">
    <cfRule type="expression" dxfId="225" priority="196" stopIfTrue="1">
      <formula>#REF!&lt;1</formula>
    </cfRule>
  </conditionalFormatting>
  <conditionalFormatting sqref="T24">
    <cfRule type="expression" dxfId="224" priority="195" stopIfTrue="1">
      <formula>#REF!&lt;1</formula>
    </cfRule>
  </conditionalFormatting>
  <conditionalFormatting sqref="S24">
    <cfRule type="expression" dxfId="223" priority="194" stopIfTrue="1">
      <formula>#REF!&lt;1</formula>
    </cfRule>
  </conditionalFormatting>
  <conditionalFormatting sqref="T24">
    <cfRule type="expression" dxfId="222" priority="193" stopIfTrue="1">
      <formula>#REF!&lt;1</formula>
    </cfRule>
  </conditionalFormatting>
  <conditionalFormatting sqref="V24">
    <cfRule type="expression" dxfId="221" priority="192" stopIfTrue="1">
      <formula>#REF!&lt;1</formula>
    </cfRule>
  </conditionalFormatting>
  <conditionalFormatting sqref="W24">
    <cfRule type="expression" dxfId="220" priority="191" stopIfTrue="1">
      <formula>#REF!&lt;1</formula>
    </cfRule>
  </conditionalFormatting>
  <conditionalFormatting sqref="V24">
    <cfRule type="expression" dxfId="219" priority="190" stopIfTrue="1">
      <formula>#REF!&lt;1</formula>
    </cfRule>
  </conditionalFormatting>
  <conditionalFormatting sqref="W24">
    <cfRule type="expression" dxfId="218" priority="189" stopIfTrue="1">
      <formula>#REF!&lt;1</formula>
    </cfRule>
  </conditionalFormatting>
  <conditionalFormatting sqref="V24">
    <cfRule type="expression" dxfId="217" priority="188" stopIfTrue="1">
      <formula>#REF!&lt;1</formula>
    </cfRule>
  </conditionalFormatting>
  <conditionalFormatting sqref="W24">
    <cfRule type="expression" dxfId="216" priority="187" stopIfTrue="1">
      <formula>#REF!&lt;1</formula>
    </cfRule>
  </conditionalFormatting>
  <conditionalFormatting sqref="V24">
    <cfRule type="expression" dxfId="215" priority="186" stopIfTrue="1">
      <formula>#REF!&lt;1</formula>
    </cfRule>
  </conditionalFormatting>
  <conditionalFormatting sqref="W24">
    <cfRule type="expression" dxfId="214" priority="185" stopIfTrue="1">
      <formula>#REF!&lt;1</formula>
    </cfRule>
  </conditionalFormatting>
  <conditionalFormatting sqref="Y24">
    <cfRule type="expression" dxfId="213" priority="184" stopIfTrue="1">
      <formula>#REF!&lt;1</formula>
    </cfRule>
  </conditionalFormatting>
  <conditionalFormatting sqref="Z24">
    <cfRule type="expression" dxfId="212" priority="183" stopIfTrue="1">
      <formula>#REF!&lt;1</formula>
    </cfRule>
  </conditionalFormatting>
  <conditionalFormatting sqref="Y24">
    <cfRule type="expression" dxfId="211" priority="182" stopIfTrue="1">
      <formula>#REF!&lt;1</formula>
    </cfRule>
  </conditionalFormatting>
  <conditionalFormatting sqref="Z24">
    <cfRule type="expression" dxfId="210" priority="181" stopIfTrue="1">
      <formula>#REF!&lt;1</formula>
    </cfRule>
  </conditionalFormatting>
  <conditionalFormatting sqref="Y24">
    <cfRule type="expression" dxfId="209" priority="180" stopIfTrue="1">
      <formula>#REF!&lt;1</formula>
    </cfRule>
  </conditionalFormatting>
  <conditionalFormatting sqref="Z24">
    <cfRule type="expression" dxfId="208" priority="179" stopIfTrue="1">
      <formula>#REF!&lt;1</formula>
    </cfRule>
  </conditionalFormatting>
  <conditionalFormatting sqref="Y24">
    <cfRule type="expression" dxfId="207" priority="178" stopIfTrue="1">
      <formula>#REF!&lt;1</formula>
    </cfRule>
  </conditionalFormatting>
  <conditionalFormatting sqref="Z24">
    <cfRule type="expression" dxfId="206" priority="177" stopIfTrue="1">
      <formula>#REF!&lt;1</formula>
    </cfRule>
  </conditionalFormatting>
  <conditionalFormatting sqref="AB24">
    <cfRule type="expression" dxfId="205" priority="176" stopIfTrue="1">
      <formula>#REF!&lt;1</formula>
    </cfRule>
  </conditionalFormatting>
  <conditionalFormatting sqref="AC24">
    <cfRule type="expression" dxfId="204" priority="175" stopIfTrue="1">
      <formula>#REF!&lt;1</formula>
    </cfRule>
  </conditionalFormatting>
  <conditionalFormatting sqref="AB24">
    <cfRule type="expression" dxfId="203" priority="174" stopIfTrue="1">
      <formula>#REF!&lt;1</formula>
    </cfRule>
  </conditionalFormatting>
  <conditionalFormatting sqref="AC24">
    <cfRule type="expression" dxfId="202" priority="173" stopIfTrue="1">
      <formula>#REF!&lt;1</formula>
    </cfRule>
  </conditionalFormatting>
  <conditionalFormatting sqref="AB24">
    <cfRule type="expression" dxfId="201" priority="172" stopIfTrue="1">
      <formula>#REF!&lt;1</formula>
    </cfRule>
  </conditionalFormatting>
  <conditionalFormatting sqref="AC24">
    <cfRule type="expression" dxfId="200" priority="171" stopIfTrue="1">
      <formula>#REF!&lt;1</formula>
    </cfRule>
  </conditionalFormatting>
  <conditionalFormatting sqref="AB24">
    <cfRule type="expression" dxfId="199" priority="170" stopIfTrue="1">
      <formula>#REF!&lt;1</formula>
    </cfRule>
  </conditionalFormatting>
  <conditionalFormatting sqref="AC24">
    <cfRule type="expression" dxfId="198" priority="169" stopIfTrue="1">
      <formula>#REF!&lt;1</formula>
    </cfRule>
  </conditionalFormatting>
  <conditionalFormatting sqref="AE24">
    <cfRule type="expression" dxfId="197" priority="168" stopIfTrue="1">
      <formula>#REF!&lt;1</formula>
    </cfRule>
  </conditionalFormatting>
  <conditionalFormatting sqref="AF24">
    <cfRule type="expression" dxfId="196" priority="167" stopIfTrue="1">
      <formula>#REF!&lt;1</formula>
    </cfRule>
  </conditionalFormatting>
  <conditionalFormatting sqref="AE24">
    <cfRule type="expression" dxfId="195" priority="166" stopIfTrue="1">
      <formula>#REF!&lt;1</formula>
    </cfRule>
  </conditionalFormatting>
  <conditionalFormatting sqref="AF24">
    <cfRule type="expression" dxfId="194" priority="165" stopIfTrue="1">
      <formula>#REF!&lt;1</formula>
    </cfRule>
  </conditionalFormatting>
  <conditionalFormatting sqref="AE24">
    <cfRule type="expression" dxfId="193" priority="164" stopIfTrue="1">
      <formula>#REF!&lt;1</formula>
    </cfRule>
  </conditionalFormatting>
  <conditionalFormatting sqref="AF24">
    <cfRule type="expression" dxfId="192" priority="163" stopIfTrue="1">
      <formula>#REF!&lt;1</formula>
    </cfRule>
  </conditionalFormatting>
  <conditionalFormatting sqref="AE24">
    <cfRule type="expression" dxfId="191" priority="162" stopIfTrue="1">
      <formula>#REF!&lt;1</formula>
    </cfRule>
  </conditionalFormatting>
  <conditionalFormatting sqref="AF24">
    <cfRule type="expression" dxfId="190" priority="161" stopIfTrue="1">
      <formula>#REF!&lt;1</formula>
    </cfRule>
  </conditionalFormatting>
  <conditionalFormatting sqref="AH24">
    <cfRule type="expression" dxfId="189" priority="160" stopIfTrue="1">
      <formula>#REF!&lt;1</formula>
    </cfRule>
  </conditionalFormatting>
  <conditionalFormatting sqref="AI24">
    <cfRule type="expression" dxfId="188" priority="159" stopIfTrue="1">
      <formula>#REF!&lt;1</formula>
    </cfRule>
  </conditionalFormatting>
  <conditionalFormatting sqref="AH24">
    <cfRule type="expression" dxfId="187" priority="158" stopIfTrue="1">
      <formula>#REF!&lt;1</formula>
    </cfRule>
  </conditionalFormatting>
  <conditionalFormatting sqref="AI24">
    <cfRule type="expression" dxfId="186" priority="157" stopIfTrue="1">
      <formula>#REF!&lt;1</formula>
    </cfRule>
  </conditionalFormatting>
  <conditionalFormatting sqref="AH24">
    <cfRule type="expression" dxfId="185" priority="156" stopIfTrue="1">
      <formula>#REF!&lt;1</formula>
    </cfRule>
  </conditionalFormatting>
  <conditionalFormatting sqref="AI24">
    <cfRule type="expression" dxfId="184" priority="155" stopIfTrue="1">
      <formula>#REF!&lt;1</formula>
    </cfRule>
  </conditionalFormatting>
  <conditionalFormatting sqref="AH24">
    <cfRule type="expression" dxfId="183" priority="154" stopIfTrue="1">
      <formula>#REF!&lt;1</formula>
    </cfRule>
  </conditionalFormatting>
  <conditionalFormatting sqref="AI24">
    <cfRule type="expression" dxfId="182" priority="153" stopIfTrue="1">
      <formula>#REF!&lt;1</formula>
    </cfRule>
  </conditionalFormatting>
  <conditionalFormatting sqref="AK24">
    <cfRule type="expression" dxfId="181" priority="152" stopIfTrue="1">
      <formula>#REF!&lt;1</formula>
    </cfRule>
  </conditionalFormatting>
  <conditionalFormatting sqref="AL24">
    <cfRule type="expression" dxfId="180" priority="151" stopIfTrue="1">
      <formula>#REF!&lt;1</formula>
    </cfRule>
  </conditionalFormatting>
  <conditionalFormatting sqref="AK24">
    <cfRule type="expression" dxfId="179" priority="150" stopIfTrue="1">
      <formula>#REF!&lt;1</formula>
    </cfRule>
  </conditionalFormatting>
  <conditionalFormatting sqref="AL24">
    <cfRule type="expression" dxfId="178" priority="149" stopIfTrue="1">
      <formula>#REF!&lt;1</formula>
    </cfRule>
  </conditionalFormatting>
  <conditionalFormatting sqref="AK24">
    <cfRule type="expression" dxfId="177" priority="148" stopIfTrue="1">
      <formula>#REF!&lt;1</formula>
    </cfRule>
  </conditionalFormatting>
  <conditionalFormatting sqref="AL24">
    <cfRule type="expression" dxfId="176" priority="147" stopIfTrue="1">
      <formula>#REF!&lt;1</formula>
    </cfRule>
  </conditionalFormatting>
  <conditionalFormatting sqref="AK24">
    <cfRule type="expression" dxfId="175" priority="146" stopIfTrue="1">
      <formula>#REF!&lt;1</formula>
    </cfRule>
  </conditionalFormatting>
  <conditionalFormatting sqref="AL24">
    <cfRule type="expression" dxfId="174" priority="145" stopIfTrue="1">
      <formula>#REF!&lt;1</formula>
    </cfRule>
  </conditionalFormatting>
  <conditionalFormatting sqref="AN24">
    <cfRule type="expression" dxfId="173" priority="144" stopIfTrue="1">
      <formula>#REF!&lt;1</formula>
    </cfRule>
  </conditionalFormatting>
  <conditionalFormatting sqref="AO24">
    <cfRule type="expression" dxfId="172" priority="143" stopIfTrue="1">
      <formula>#REF!&lt;1</formula>
    </cfRule>
  </conditionalFormatting>
  <conditionalFormatting sqref="AN24">
    <cfRule type="expression" dxfId="171" priority="142" stopIfTrue="1">
      <formula>#REF!&lt;1</formula>
    </cfRule>
  </conditionalFormatting>
  <conditionalFormatting sqref="AO24">
    <cfRule type="expression" dxfId="170" priority="141" stopIfTrue="1">
      <formula>#REF!&lt;1</formula>
    </cfRule>
  </conditionalFormatting>
  <conditionalFormatting sqref="AN24">
    <cfRule type="expression" dxfId="169" priority="140" stopIfTrue="1">
      <formula>#REF!&lt;1</formula>
    </cfRule>
  </conditionalFormatting>
  <conditionalFormatting sqref="AO24">
    <cfRule type="expression" dxfId="168" priority="139" stopIfTrue="1">
      <formula>#REF!&lt;1</formula>
    </cfRule>
  </conditionalFormatting>
  <conditionalFormatting sqref="AN24">
    <cfRule type="expression" dxfId="167" priority="138" stopIfTrue="1">
      <formula>#REF!&lt;1</formula>
    </cfRule>
  </conditionalFormatting>
  <conditionalFormatting sqref="AO24">
    <cfRule type="expression" dxfId="166" priority="137" stopIfTrue="1">
      <formula>#REF!&lt;1</formula>
    </cfRule>
  </conditionalFormatting>
  <conditionalFormatting sqref="AQ24">
    <cfRule type="expression" dxfId="165" priority="136" stopIfTrue="1">
      <formula>#REF!&lt;1</formula>
    </cfRule>
  </conditionalFormatting>
  <conditionalFormatting sqref="AR24">
    <cfRule type="expression" dxfId="164" priority="135" stopIfTrue="1">
      <formula>#REF!&lt;1</formula>
    </cfRule>
  </conditionalFormatting>
  <conditionalFormatting sqref="AQ24">
    <cfRule type="expression" dxfId="163" priority="134" stopIfTrue="1">
      <formula>#REF!&lt;1</formula>
    </cfRule>
  </conditionalFormatting>
  <conditionalFormatting sqref="AR24">
    <cfRule type="expression" dxfId="162" priority="133" stopIfTrue="1">
      <formula>#REF!&lt;1</formula>
    </cfRule>
  </conditionalFormatting>
  <conditionalFormatting sqref="AQ24">
    <cfRule type="expression" dxfId="161" priority="132" stopIfTrue="1">
      <formula>#REF!&lt;1</formula>
    </cfRule>
  </conditionalFormatting>
  <conditionalFormatting sqref="AR24">
    <cfRule type="expression" dxfId="160" priority="131" stopIfTrue="1">
      <formula>#REF!&lt;1</formula>
    </cfRule>
  </conditionalFormatting>
  <conditionalFormatting sqref="AQ24">
    <cfRule type="expression" dxfId="159" priority="130" stopIfTrue="1">
      <formula>#REF!&lt;1</formula>
    </cfRule>
  </conditionalFormatting>
  <conditionalFormatting sqref="AR24">
    <cfRule type="expression" dxfId="158" priority="129" stopIfTrue="1">
      <formula>#REF!&lt;1</formula>
    </cfRule>
  </conditionalFormatting>
  <conditionalFormatting sqref="AT24">
    <cfRule type="expression" dxfId="157" priority="128" stopIfTrue="1">
      <formula>#REF!&lt;1</formula>
    </cfRule>
  </conditionalFormatting>
  <conditionalFormatting sqref="AU24">
    <cfRule type="expression" dxfId="156" priority="127" stopIfTrue="1">
      <formula>#REF!&lt;1</formula>
    </cfRule>
  </conditionalFormatting>
  <conditionalFormatting sqref="AT24">
    <cfRule type="expression" dxfId="155" priority="126" stopIfTrue="1">
      <formula>#REF!&lt;1</formula>
    </cfRule>
  </conditionalFormatting>
  <conditionalFormatting sqref="AU24">
    <cfRule type="expression" dxfId="154" priority="125" stopIfTrue="1">
      <formula>#REF!&lt;1</formula>
    </cfRule>
  </conditionalFormatting>
  <conditionalFormatting sqref="AT24">
    <cfRule type="expression" dxfId="153" priority="124" stopIfTrue="1">
      <formula>#REF!&lt;1</formula>
    </cfRule>
  </conditionalFormatting>
  <conditionalFormatting sqref="AU24">
    <cfRule type="expression" dxfId="152" priority="123" stopIfTrue="1">
      <formula>#REF!&lt;1</formula>
    </cfRule>
  </conditionalFormatting>
  <conditionalFormatting sqref="AT24">
    <cfRule type="expression" dxfId="151" priority="122" stopIfTrue="1">
      <formula>#REF!&lt;1</formula>
    </cfRule>
  </conditionalFormatting>
  <conditionalFormatting sqref="AU24">
    <cfRule type="expression" dxfId="150" priority="121" stopIfTrue="1">
      <formula>#REF!&lt;1</formula>
    </cfRule>
  </conditionalFormatting>
  <conditionalFormatting sqref="AW24">
    <cfRule type="expression" dxfId="149" priority="120" stopIfTrue="1">
      <formula>#REF!&lt;1</formula>
    </cfRule>
  </conditionalFormatting>
  <conditionalFormatting sqref="AX24">
    <cfRule type="expression" dxfId="148" priority="119" stopIfTrue="1">
      <formula>#REF!&lt;1</formula>
    </cfRule>
  </conditionalFormatting>
  <conditionalFormatting sqref="AW24">
    <cfRule type="expression" dxfId="147" priority="118" stopIfTrue="1">
      <formula>#REF!&lt;1</formula>
    </cfRule>
  </conditionalFormatting>
  <conditionalFormatting sqref="AX24">
    <cfRule type="expression" dxfId="146" priority="117" stopIfTrue="1">
      <formula>#REF!&lt;1</formula>
    </cfRule>
  </conditionalFormatting>
  <conditionalFormatting sqref="AW24">
    <cfRule type="expression" dxfId="145" priority="116" stopIfTrue="1">
      <formula>#REF!&lt;1</formula>
    </cfRule>
  </conditionalFormatting>
  <conditionalFormatting sqref="AX24">
    <cfRule type="expression" dxfId="144" priority="115" stopIfTrue="1">
      <formula>#REF!&lt;1</formula>
    </cfRule>
  </conditionalFormatting>
  <conditionalFormatting sqref="AW24">
    <cfRule type="expression" dxfId="143" priority="114" stopIfTrue="1">
      <formula>#REF!&lt;1</formula>
    </cfRule>
  </conditionalFormatting>
  <conditionalFormatting sqref="AX24">
    <cfRule type="expression" dxfId="142" priority="113" stopIfTrue="1">
      <formula>#REF!&lt;1</formula>
    </cfRule>
  </conditionalFormatting>
  <conditionalFormatting sqref="AZ24">
    <cfRule type="expression" dxfId="141" priority="112" stopIfTrue="1">
      <formula>#REF!&lt;1</formula>
    </cfRule>
  </conditionalFormatting>
  <conditionalFormatting sqref="BA24">
    <cfRule type="expression" dxfId="140" priority="111" stopIfTrue="1">
      <formula>#REF!&lt;1</formula>
    </cfRule>
  </conditionalFormatting>
  <conditionalFormatting sqref="AZ24">
    <cfRule type="expression" dxfId="139" priority="110" stopIfTrue="1">
      <formula>#REF!&lt;1</formula>
    </cfRule>
  </conditionalFormatting>
  <conditionalFormatting sqref="BA24">
    <cfRule type="expression" dxfId="138" priority="109" stopIfTrue="1">
      <formula>#REF!&lt;1</formula>
    </cfRule>
  </conditionalFormatting>
  <conditionalFormatting sqref="AZ24">
    <cfRule type="expression" dxfId="137" priority="108" stopIfTrue="1">
      <formula>#REF!&lt;1</formula>
    </cfRule>
  </conditionalFormatting>
  <conditionalFormatting sqref="BA24">
    <cfRule type="expression" dxfId="136" priority="107" stopIfTrue="1">
      <formula>#REF!&lt;1</formula>
    </cfRule>
  </conditionalFormatting>
  <conditionalFormatting sqref="AZ24">
    <cfRule type="expression" dxfId="135" priority="106" stopIfTrue="1">
      <formula>#REF!&lt;1</formula>
    </cfRule>
  </conditionalFormatting>
  <conditionalFormatting sqref="BA24">
    <cfRule type="expression" dxfId="134" priority="105" stopIfTrue="1">
      <formula>#REF!&lt;1</formula>
    </cfRule>
  </conditionalFormatting>
  <conditionalFormatting sqref="BC24">
    <cfRule type="expression" dxfId="133" priority="104" stopIfTrue="1">
      <formula>#REF!&lt;1</formula>
    </cfRule>
  </conditionalFormatting>
  <conditionalFormatting sqref="BD24">
    <cfRule type="expression" dxfId="132" priority="103" stopIfTrue="1">
      <formula>#REF!&lt;1</formula>
    </cfRule>
  </conditionalFormatting>
  <conditionalFormatting sqref="BC24">
    <cfRule type="expression" dxfId="131" priority="102" stopIfTrue="1">
      <formula>#REF!&lt;1</formula>
    </cfRule>
  </conditionalFormatting>
  <conditionalFormatting sqref="BD24">
    <cfRule type="expression" dxfId="130" priority="101" stopIfTrue="1">
      <formula>#REF!&lt;1</formula>
    </cfRule>
  </conditionalFormatting>
  <conditionalFormatting sqref="BC24">
    <cfRule type="expression" dxfId="129" priority="100" stopIfTrue="1">
      <formula>#REF!&lt;1</formula>
    </cfRule>
  </conditionalFormatting>
  <conditionalFormatting sqref="BD24">
    <cfRule type="expression" dxfId="128" priority="99" stopIfTrue="1">
      <formula>#REF!&lt;1</formula>
    </cfRule>
  </conditionalFormatting>
  <conditionalFormatting sqref="BC24">
    <cfRule type="expression" dxfId="127" priority="98" stopIfTrue="1">
      <formula>#REF!&lt;1</formula>
    </cfRule>
  </conditionalFormatting>
  <conditionalFormatting sqref="BD24">
    <cfRule type="expression" dxfId="126" priority="97" stopIfTrue="1">
      <formula>#REF!&lt;1</formula>
    </cfRule>
  </conditionalFormatting>
  <conditionalFormatting sqref="BF24">
    <cfRule type="expression" dxfId="125" priority="96" stopIfTrue="1">
      <formula>#REF!&lt;1</formula>
    </cfRule>
  </conditionalFormatting>
  <conditionalFormatting sqref="BG24">
    <cfRule type="expression" dxfId="124" priority="95" stopIfTrue="1">
      <formula>#REF!&lt;1</formula>
    </cfRule>
  </conditionalFormatting>
  <conditionalFormatting sqref="BF24">
    <cfRule type="expression" dxfId="123" priority="94" stopIfTrue="1">
      <formula>#REF!&lt;1</formula>
    </cfRule>
  </conditionalFormatting>
  <conditionalFormatting sqref="BG24">
    <cfRule type="expression" dxfId="122" priority="93" stopIfTrue="1">
      <formula>#REF!&lt;1</formula>
    </cfRule>
  </conditionalFormatting>
  <conditionalFormatting sqref="BF24">
    <cfRule type="expression" dxfId="121" priority="92" stopIfTrue="1">
      <formula>#REF!&lt;1</formula>
    </cfRule>
  </conditionalFormatting>
  <conditionalFormatting sqref="BG24">
    <cfRule type="expression" dxfId="120" priority="91" stopIfTrue="1">
      <formula>#REF!&lt;1</formula>
    </cfRule>
  </conditionalFormatting>
  <conditionalFormatting sqref="BF24">
    <cfRule type="expression" dxfId="119" priority="90" stopIfTrue="1">
      <formula>#REF!&lt;1</formula>
    </cfRule>
  </conditionalFormatting>
  <conditionalFormatting sqref="BG24">
    <cfRule type="expression" dxfId="118" priority="89" stopIfTrue="1">
      <formula>#REF!&lt;1</formula>
    </cfRule>
  </conditionalFormatting>
  <conditionalFormatting sqref="BI24">
    <cfRule type="expression" dxfId="117" priority="88" stopIfTrue="1">
      <formula>#REF!&lt;1</formula>
    </cfRule>
  </conditionalFormatting>
  <conditionalFormatting sqref="BJ24">
    <cfRule type="expression" dxfId="116" priority="87" stopIfTrue="1">
      <formula>#REF!&lt;1</formula>
    </cfRule>
  </conditionalFormatting>
  <conditionalFormatting sqref="BI24">
    <cfRule type="expression" dxfId="115" priority="86" stopIfTrue="1">
      <formula>#REF!&lt;1</formula>
    </cfRule>
  </conditionalFormatting>
  <conditionalFormatting sqref="BJ24">
    <cfRule type="expression" dxfId="114" priority="85" stopIfTrue="1">
      <formula>#REF!&lt;1</formula>
    </cfRule>
  </conditionalFormatting>
  <conditionalFormatting sqref="BI24">
    <cfRule type="expression" dxfId="113" priority="84" stopIfTrue="1">
      <formula>#REF!&lt;1</formula>
    </cfRule>
  </conditionalFormatting>
  <conditionalFormatting sqref="BJ24">
    <cfRule type="expression" dxfId="112" priority="83" stopIfTrue="1">
      <formula>#REF!&lt;1</formula>
    </cfRule>
  </conditionalFormatting>
  <conditionalFormatting sqref="BI24">
    <cfRule type="expression" dxfId="111" priority="82" stopIfTrue="1">
      <formula>#REF!&lt;1</formula>
    </cfRule>
  </conditionalFormatting>
  <conditionalFormatting sqref="BJ24">
    <cfRule type="expression" dxfId="110" priority="81" stopIfTrue="1">
      <formula>#REF!&lt;1</formula>
    </cfRule>
  </conditionalFormatting>
  <conditionalFormatting sqref="BL24">
    <cfRule type="expression" dxfId="109" priority="80" stopIfTrue="1">
      <formula>#REF!&lt;1</formula>
    </cfRule>
  </conditionalFormatting>
  <conditionalFormatting sqref="BM24">
    <cfRule type="expression" dxfId="108" priority="79" stopIfTrue="1">
      <formula>#REF!&lt;1</formula>
    </cfRule>
  </conditionalFormatting>
  <conditionalFormatting sqref="BL24">
    <cfRule type="expression" dxfId="107" priority="78" stopIfTrue="1">
      <formula>#REF!&lt;1</formula>
    </cfRule>
  </conditionalFormatting>
  <conditionalFormatting sqref="BM24">
    <cfRule type="expression" dxfId="106" priority="77" stopIfTrue="1">
      <formula>#REF!&lt;1</formula>
    </cfRule>
  </conditionalFormatting>
  <conditionalFormatting sqref="BL24">
    <cfRule type="expression" dxfId="105" priority="76" stopIfTrue="1">
      <formula>#REF!&lt;1</formula>
    </cfRule>
  </conditionalFormatting>
  <conditionalFormatting sqref="BM24">
    <cfRule type="expression" dxfId="104" priority="75" stopIfTrue="1">
      <formula>#REF!&lt;1</formula>
    </cfRule>
  </conditionalFormatting>
  <conditionalFormatting sqref="BL24">
    <cfRule type="expression" dxfId="103" priority="74" stopIfTrue="1">
      <formula>#REF!&lt;1</formula>
    </cfRule>
  </conditionalFormatting>
  <conditionalFormatting sqref="BM24">
    <cfRule type="expression" dxfId="102" priority="73" stopIfTrue="1">
      <formula>#REF!&lt;1</formula>
    </cfRule>
  </conditionalFormatting>
  <conditionalFormatting sqref="BO24">
    <cfRule type="expression" dxfId="101" priority="72" stopIfTrue="1">
      <formula>#REF!&lt;1</formula>
    </cfRule>
  </conditionalFormatting>
  <conditionalFormatting sqref="BP24">
    <cfRule type="expression" dxfId="100" priority="71" stopIfTrue="1">
      <formula>#REF!&lt;1</formula>
    </cfRule>
  </conditionalFormatting>
  <conditionalFormatting sqref="BO24">
    <cfRule type="expression" dxfId="99" priority="70" stopIfTrue="1">
      <formula>#REF!&lt;1</formula>
    </cfRule>
  </conditionalFormatting>
  <conditionalFormatting sqref="BP24">
    <cfRule type="expression" dxfId="98" priority="69" stopIfTrue="1">
      <formula>#REF!&lt;1</formula>
    </cfRule>
  </conditionalFormatting>
  <conditionalFormatting sqref="BO24">
    <cfRule type="expression" dxfId="97" priority="68" stopIfTrue="1">
      <formula>#REF!&lt;1</formula>
    </cfRule>
  </conditionalFormatting>
  <conditionalFormatting sqref="BP24">
    <cfRule type="expression" dxfId="96" priority="67" stopIfTrue="1">
      <formula>#REF!&lt;1</formula>
    </cfRule>
  </conditionalFormatting>
  <conditionalFormatting sqref="BO24">
    <cfRule type="expression" dxfId="95" priority="66" stopIfTrue="1">
      <formula>#REF!&lt;1</formula>
    </cfRule>
  </conditionalFormatting>
  <conditionalFormatting sqref="BP24">
    <cfRule type="expression" dxfId="94" priority="65" stopIfTrue="1">
      <formula>#REF!&lt;1</formula>
    </cfRule>
  </conditionalFormatting>
  <conditionalFormatting sqref="BR24">
    <cfRule type="expression" dxfId="93" priority="64" stopIfTrue="1">
      <formula>#REF!&lt;1</formula>
    </cfRule>
  </conditionalFormatting>
  <conditionalFormatting sqref="BS24">
    <cfRule type="expression" dxfId="92" priority="63" stopIfTrue="1">
      <formula>#REF!&lt;1</formula>
    </cfRule>
  </conditionalFormatting>
  <conditionalFormatting sqref="BR24">
    <cfRule type="expression" dxfId="91" priority="62" stopIfTrue="1">
      <formula>#REF!&lt;1</formula>
    </cfRule>
  </conditionalFormatting>
  <conditionalFormatting sqref="BS24">
    <cfRule type="expression" dxfId="90" priority="61" stopIfTrue="1">
      <formula>#REF!&lt;1</formula>
    </cfRule>
  </conditionalFormatting>
  <conditionalFormatting sqref="BR24">
    <cfRule type="expression" dxfId="89" priority="60" stopIfTrue="1">
      <formula>#REF!&lt;1</formula>
    </cfRule>
  </conditionalFormatting>
  <conditionalFormatting sqref="BS24">
    <cfRule type="expression" dxfId="88" priority="59" stopIfTrue="1">
      <formula>#REF!&lt;1</formula>
    </cfRule>
  </conditionalFormatting>
  <conditionalFormatting sqref="BR24">
    <cfRule type="expression" dxfId="87" priority="58" stopIfTrue="1">
      <formula>#REF!&lt;1</formula>
    </cfRule>
  </conditionalFormatting>
  <conditionalFormatting sqref="BS24">
    <cfRule type="expression" dxfId="86" priority="57" stopIfTrue="1">
      <formula>#REF!&lt;1</formula>
    </cfRule>
  </conditionalFormatting>
  <conditionalFormatting sqref="BU24">
    <cfRule type="expression" dxfId="85" priority="56" stopIfTrue="1">
      <formula>#REF!&lt;1</formula>
    </cfRule>
  </conditionalFormatting>
  <conditionalFormatting sqref="BV24">
    <cfRule type="expression" dxfId="84" priority="55" stopIfTrue="1">
      <formula>#REF!&lt;1</formula>
    </cfRule>
  </conditionalFormatting>
  <conditionalFormatting sqref="BU24">
    <cfRule type="expression" dxfId="83" priority="54" stopIfTrue="1">
      <formula>#REF!&lt;1</formula>
    </cfRule>
  </conditionalFormatting>
  <conditionalFormatting sqref="BV24">
    <cfRule type="expression" dxfId="82" priority="53" stopIfTrue="1">
      <formula>#REF!&lt;1</formula>
    </cfRule>
  </conditionalFormatting>
  <conditionalFormatting sqref="BU24">
    <cfRule type="expression" dxfId="81" priority="52" stopIfTrue="1">
      <formula>#REF!&lt;1</formula>
    </cfRule>
  </conditionalFormatting>
  <conditionalFormatting sqref="BV24">
    <cfRule type="expression" dxfId="80" priority="51" stopIfTrue="1">
      <formula>#REF!&lt;1</formula>
    </cfRule>
  </conditionalFormatting>
  <conditionalFormatting sqref="BU24">
    <cfRule type="expression" dxfId="79" priority="50" stopIfTrue="1">
      <formula>#REF!&lt;1</formula>
    </cfRule>
  </conditionalFormatting>
  <conditionalFormatting sqref="BV24">
    <cfRule type="expression" dxfId="78" priority="49" stopIfTrue="1">
      <formula>#REF!&lt;1</formula>
    </cfRule>
  </conditionalFormatting>
  <conditionalFormatting sqref="BX24">
    <cfRule type="expression" dxfId="77" priority="48" stopIfTrue="1">
      <formula>#REF!&lt;1</formula>
    </cfRule>
  </conditionalFormatting>
  <conditionalFormatting sqref="BY24">
    <cfRule type="expression" dxfId="76" priority="47" stopIfTrue="1">
      <formula>#REF!&lt;1</formula>
    </cfRule>
  </conditionalFormatting>
  <conditionalFormatting sqref="BX24">
    <cfRule type="expression" dxfId="75" priority="46" stopIfTrue="1">
      <formula>#REF!&lt;1</formula>
    </cfRule>
  </conditionalFormatting>
  <conditionalFormatting sqref="BY24">
    <cfRule type="expression" dxfId="74" priority="45" stopIfTrue="1">
      <formula>#REF!&lt;1</formula>
    </cfRule>
  </conditionalFormatting>
  <conditionalFormatting sqref="BX24">
    <cfRule type="expression" dxfId="73" priority="44" stopIfTrue="1">
      <formula>#REF!&lt;1</formula>
    </cfRule>
  </conditionalFormatting>
  <conditionalFormatting sqref="BY24">
    <cfRule type="expression" dxfId="72" priority="43" stopIfTrue="1">
      <formula>#REF!&lt;1</formula>
    </cfRule>
  </conditionalFormatting>
  <conditionalFormatting sqref="BX24">
    <cfRule type="expression" dxfId="71" priority="42" stopIfTrue="1">
      <formula>#REF!&lt;1</formula>
    </cfRule>
  </conditionalFormatting>
  <conditionalFormatting sqref="BY24">
    <cfRule type="expression" dxfId="70" priority="41" stopIfTrue="1">
      <formula>#REF!&lt;1</formula>
    </cfRule>
  </conditionalFormatting>
  <conditionalFormatting sqref="CA24">
    <cfRule type="expression" dxfId="69" priority="40" stopIfTrue="1">
      <formula>#REF!&lt;1</formula>
    </cfRule>
  </conditionalFormatting>
  <conditionalFormatting sqref="CB24">
    <cfRule type="expression" dxfId="68" priority="39" stopIfTrue="1">
      <formula>#REF!&lt;1</formula>
    </cfRule>
  </conditionalFormatting>
  <conditionalFormatting sqref="CA24">
    <cfRule type="expression" dxfId="67" priority="38" stopIfTrue="1">
      <formula>#REF!&lt;1</formula>
    </cfRule>
  </conditionalFormatting>
  <conditionalFormatting sqref="CB24">
    <cfRule type="expression" dxfId="66" priority="37" stopIfTrue="1">
      <formula>#REF!&lt;1</formula>
    </cfRule>
  </conditionalFormatting>
  <conditionalFormatting sqref="CA24">
    <cfRule type="expression" dxfId="65" priority="36" stopIfTrue="1">
      <formula>#REF!&lt;1</formula>
    </cfRule>
  </conditionalFormatting>
  <conditionalFormatting sqref="CB24">
    <cfRule type="expression" dxfId="64" priority="35" stopIfTrue="1">
      <formula>#REF!&lt;1</formula>
    </cfRule>
  </conditionalFormatting>
  <conditionalFormatting sqref="CA24">
    <cfRule type="expression" dxfId="63" priority="34" stopIfTrue="1">
      <formula>#REF!&lt;1</formula>
    </cfRule>
  </conditionalFormatting>
  <conditionalFormatting sqref="CB24">
    <cfRule type="expression" dxfId="62" priority="33" stopIfTrue="1">
      <formula>#REF!&lt;1</formula>
    </cfRule>
  </conditionalFormatting>
  <conditionalFormatting sqref="CD24">
    <cfRule type="expression" dxfId="61" priority="32" stopIfTrue="1">
      <formula>#REF!&lt;1</formula>
    </cfRule>
  </conditionalFormatting>
  <conditionalFormatting sqref="CE24">
    <cfRule type="expression" dxfId="60" priority="31" stopIfTrue="1">
      <formula>#REF!&lt;1</formula>
    </cfRule>
  </conditionalFormatting>
  <conditionalFormatting sqref="CD24">
    <cfRule type="expression" dxfId="59" priority="30" stopIfTrue="1">
      <formula>#REF!&lt;1</formula>
    </cfRule>
  </conditionalFormatting>
  <conditionalFormatting sqref="CE24">
    <cfRule type="expression" dxfId="58" priority="29" stopIfTrue="1">
      <formula>#REF!&lt;1</formula>
    </cfRule>
  </conditionalFormatting>
  <conditionalFormatting sqref="CD24">
    <cfRule type="expression" dxfId="57" priority="28" stopIfTrue="1">
      <formula>#REF!&lt;1</formula>
    </cfRule>
  </conditionalFormatting>
  <conditionalFormatting sqref="CE24">
    <cfRule type="expression" dxfId="56" priority="27" stopIfTrue="1">
      <formula>#REF!&lt;1</formula>
    </cfRule>
  </conditionalFormatting>
  <conditionalFormatting sqref="CD24">
    <cfRule type="expression" dxfId="55" priority="26" stopIfTrue="1">
      <formula>#REF!&lt;1</formula>
    </cfRule>
  </conditionalFormatting>
  <conditionalFormatting sqref="CE24">
    <cfRule type="expression" dxfId="54" priority="25" stopIfTrue="1">
      <formula>#REF!&lt;1</formula>
    </cfRule>
  </conditionalFormatting>
  <conditionalFormatting sqref="CG24">
    <cfRule type="expression" dxfId="53" priority="24" stopIfTrue="1">
      <formula>#REF!&lt;1</formula>
    </cfRule>
  </conditionalFormatting>
  <conditionalFormatting sqref="CH24">
    <cfRule type="expression" dxfId="52" priority="23" stopIfTrue="1">
      <formula>#REF!&lt;1</formula>
    </cfRule>
  </conditionalFormatting>
  <conditionalFormatting sqref="CG24">
    <cfRule type="expression" dxfId="51" priority="22" stopIfTrue="1">
      <formula>#REF!&lt;1</formula>
    </cfRule>
  </conditionalFormatting>
  <conditionalFormatting sqref="CH24">
    <cfRule type="expression" dxfId="50" priority="21" stopIfTrue="1">
      <formula>#REF!&lt;1</formula>
    </cfRule>
  </conditionalFormatting>
  <conditionalFormatting sqref="CG24">
    <cfRule type="expression" dxfId="49" priority="20" stopIfTrue="1">
      <formula>#REF!&lt;1</formula>
    </cfRule>
  </conditionalFormatting>
  <conditionalFormatting sqref="CH24">
    <cfRule type="expression" dxfId="48" priority="19" stopIfTrue="1">
      <formula>#REF!&lt;1</formula>
    </cfRule>
  </conditionalFormatting>
  <conditionalFormatting sqref="CG24">
    <cfRule type="expression" dxfId="47" priority="18" stopIfTrue="1">
      <formula>#REF!&lt;1</formula>
    </cfRule>
  </conditionalFormatting>
  <conditionalFormatting sqref="CH24">
    <cfRule type="expression" dxfId="46" priority="17" stopIfTrue="1">
      <formula>#REF!&lt;1</formula>
    </cfRule>
  </conditionalFormatting>
  <conditionalFormatting sqref="CJ24">
    <cfRule type="expression" dxfId="45" priority="16" stopIfTrue="1">
      <formula>#REF!&lt;1</formula>
    </cfRule>
  </conditionalFormatting>
  <conditionalFormatting sqref="CK24">
    <cfRule type="expression" dxfId="44" priority="15" stopIfTrue="1">
      <formula>#REF!&lt;1</formula>
    </cfRule>
  </conditionalFormatting>
  <conditionalFormatting sqref="CJ24">
    <cfRule type="expression" dxfId="43" priority="14" stopIfTrue="1">
      <formula>#REF!&lt;1</formula>
    </cfRule>
  </conditionalFormatting>
  <conditionalFormatting sqref="CK24">
    <cfRule type="expression" dxfId="42" priority="13" stopIfTrue="1">
      <formula>#REF!&lt;1</formula>
    </cfRule>
  </conditionalFormatting>
  <conditionalFormatting sqref="CJ24">
    <cfRule type="expression" dxfId="41" priority="12" stopIfTrue="1">
      <formula>#REF!&lt;1</formula>
    </cfRule>
  </conditionalFormatting>
  <conditionalFormatting sqref="CK24">
    <cfRule type="expression" dxfId="40" priority="11" stopIfTrue="1">
      <formula>#REF!&lt;1</formula>
    </cfRule>
  </conditionalFormatting>
  <conditionalFormatting sqref="CJ24">
    <cfRule type="expression" dxfId="39" priority="10" stopIfTrue="1">
      <formula>#REF!&lt;1</formula>
    </cfRule>
  </conditionalFormatting>
  <conditionalFormatting sqref="CK24">
    <cfRule type="expression" dxfId="38" priority="9" stopIfTrue="1">
      <formula>#REF!&lt;1</formula>
    </cfRule>
  </conditionalFormatting>
  <conditionalFormatting sqref="CM24">
    <cfRule type="expression" dxfId="37" priority="8" stopIfTrue="1">
      <formula>#REF!&lt;1</formula>
    </cfRule>
  </conditionalFormatting>
  <conditionalFormatting sqref="CN24">
    <cfRule type="expression" dxfId="36" priority="7" stopIfTrue="1">
      <formula>#REF!&lt;1</formula>
    </cfRule>
  </conditionalFormatting>
  <conditionalFormatting sqref="CM24">
    <cfRule type="expression" dxfId="35" priority="6" stopIfTrue="1">
      <formula>#REF!&lt;1</formula>
    </cfRule>
  </conditionalFormatting>
  <conditionalFormatting sqref="CN24">
    <cfRule type="expression" dxfId="34" priority="5" stopIfTrue="1">
      <formula>#REF!&lt;1</formula>
    </cfRule>
  </conditionalFormatting>
  <conditionalFormatting sqref="CM24">
    <cfRule type="expression" dxfId="33" priority="4" stopIfTrue="1">
      <formula>#REF!&lt;1</formula>
    </cfRule>
  </conditionalFormatting>
  <conditionalFormatting sqref="CN24">
    <cfRule type="expression" dxfId="32" priority="3" stopIfTrue="1">
      <formula>#REF!&lt;1</formula>
    </cfRule>
  </conditionalFormatting>
  <conditionalFormatting sqref="CM24">
    <cfRule type="expression" dxfId="31" priority="2" stopIfTrue="1">
      <formula>#REF!&lt;1</formula>
    </cfRule>
  </conditionalFormatting>
  <conditionalFormatting sqref="CN24">
    <cfRule type="expression" dxfId="30" priority="1" stopIfTrue="1">
      <formula>#REF!&lt;1</formula>
    </cfRule>
  </conditionalFormatting>
  <dataValidations count="2">
    <dataValidation type="list" allowBlank="1" showInputMessage="1" showErrorMessage="1" sqref="L2 O2 C2 R2 U2 X2 AA2 AP2 AS2 AG2 AV2 AY2 BB2 CI2 CL2 I2 AD2 F2 AJ2 AM2 BE2 BT2 BW2 BK2 BZ2 CC2 CF2 BH2 BN2 BQ2">
      <formula1>List</formula1>
    </dataValidation>
    <dataValidation type="list" allowBlank="1" showInputMessage="1" showErrorMessage="1" sqref="C86 CF86 CI86 U86 F86 I86 L86 O86 R86 X86 AA86 AD86 AG86 AJ86 AM86 AP86 AS86 AV86 AY86 BB86 BE86 BH86 BK86 BN86 BQ86 BT86 BW86 BZ86 CC86 CL86">
      <formula1>CT</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B1" sqref="B1:D1"/>
    </sheetView>
  </sheetViews>
  <sheetFormatPr defaultRowHeight="12.75" outlineLevelRow="1" x14ac:dyDescent="0.2"/>
  <cols>
    <col min="1" max="1" width="4" style="58"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ht="12.75" customHeight="1" thickBot="1" x14ac:dyDescent="0.25">
      <c r="A1" s="185"/>
      <c r="B1" s="277"/>
      <c r="C1" s="277"/>
      <c r="D1" s="277"/>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273"/>
      <c r="BO1" s="273"/>
      <c r="BP1" s="273"/>
      <c r="BQ1" s="273"/>
      <c r="BR1" s="273"/>
      <c r="BS1" s="273"/>
      <c r="BT1" s="273"/>
      <c r="BU1" s="273"/>
      <c r="BV1" s="273"/>
      <c r="BW1" s="273"/>
      <c r="BX1" s="273"/>
      <c r="BY1" s="273"/>
      <c r="BZ1" s="273"/>
      <c r="CA1" s="273"/>
      <c r="CB1" s="273"/>
      <c r="CC1" s="273"/>
      <c r="CD1" s="273"/>
      <c r="CE1" s="273"/>
      <c r="CF1" s="273"/>
      <c r="CG1" s="273"/>
      <c r="CH1" s="273"/>
      <c r="CI1" s="273"/>
      <c r="CJ1" s="273"/>
      <c r="CK1" s="273"/>
      <c r="CL1" s="273"/>
      <c r="CM1" s="273"/>
      <c r="CN1" s="63"/>
    </row>
    <row r="2" spans="1:92" s="57" customFormat="1" ht="16.5" thickBot="1" x14ac:dyDescent="0.3">
      <c r="A2" s="185"/>
      <c r="B2" s="195" t="str">
        <f>Tracker!C1</f>
        <v>Zeven Thanas - 1</v>
      </c>
      <c r="C2" s="196" t="s">
        <v>346</v>
      </c>
      <c r="D2" s="197" t="s">
        <v>345</v>
      </c>
      <c r="E2" s="195" t="str">
        <f>Tracker!F1</f>
        <v>Ana Del'Hania - CL12 - 1</v>
      </c>
      <c r="F2" s="196" t="s">
        <v>346</v>
      </c>
      <c r="G2" s="197" t="s">
        <v>345</v>
      </c>
      <c r="H2" s="195" t="str">
        <f>Tracker!I1</f>
        <v>Arlynn Varss - 1</v>
      </c>
      <c r="I2" s="196" t="s">
        <v>346</v>
      </c>
      <c r="J2" s="197" t="s">
        <v>345</v>
      </c>
      <c r="K2" s="195" t="str">
        <f>Tracker!L1</f>
        <v>Gamorrean bodyguard - CL2 - 1</v>
      </c>
      <c r="L2" s="196" t="s">
        <v>346</v>
      </c>
      <c r="M2" s="197" t="s">
        <v>345</v>
      </c>
      <c r="N2" s="195" t="str">
        <f>Tracker!O1</f>
        <v>Gamorrean bodyguard - CL2 - 2</v>
      </c>
      <c r="O2" s="196" t="s">
        <v>346</v>
      </c>
      <c r="P2" s="197" t="s">
        <v>345</v>
      </c>
      <c r="Q2" s="195" t="str">
        <f>Tracker!R1</f>
        <v>Gamorrean bodyguard - CL2 - 3</v>
      </c>
      <c r="R2" s="196" t="s">
        <v>346</v>
      </c>
      <c r="S2" s="197" t="s">
        <v>345</v>
      </c>
      <c r="T2" s="195" t="str">
        <f>Tracker!U1</f>
        <v>Gamorrean bodyguard - CL2 - 4</v>
      </c>
      <c r="U2" s="196" t="s">
        <v>346</v>
      </c>
      <c r="V2" s="197" t="s">
        <v>345</v>
      </c>
      <c r="W2" s="195" t="str">
        <f>Tracker!X1</f>
        <v>Gamorrean bodyguard - CL2 - 5</v>
      </c>
      <c r="X2" s="196" t="s">
        <v>346</v>
      </c>
      <c r="Y2" s="197" t="s">
        <v>345</v>
      </c>
      <c r="Z2" s="195" t="str">
        <f>Tracker!AA1</f>
        <v>Gamorrean bodyguard - CL2 - 6</v>
      </c>
      <c r="AA2" s="196" t="s">
        <v>346</v>
      </c>
      <c r="AB2" s="197" t="s">
        <v>345</v>
      </c>
      <c r="AC2" s="195" t="str">
        <f>Tracker!AD1</f>
        <v>Asheemi Ta - 1</v>
      </c>
      <c r="AD2" s="196" t="s">
        <v>346</v>
      </c>
      <c r="AE2" s="197" t="s">
        <v>345</v>
      </c>
      <c r="AF2" s="195" t="str">
        <f>Tracker!AG1</f>
        <v>Shanlar Vivani - 1</v>
      </c>
      <c r="AG2" s="196" t="s">
        <v>346</v>
      </c>
      <c r="AH2" s="197" t="s">
        <v>345</v>
      </c>
      <c r="AI2" s="195" t="str">
        <f>Tracker!AJ1</f>
        <v xml:space="preserve">   - </v>
      </c>
      <c r="AJ2" s="196" t="s">
        <v>346</v>
      </c>
      <c r="AK2" s="197" t="s">
        <v>345</v>
      </c>
      <c r="AL2" s="195" t="str">
        <f>Tracker!AM1</f>
        <v xml:space="preserve">   - </v>
      </c>
      <c r="AM2" s="196" t="s">
        <v>346</v>
      </c>
      <c r="AN2" s="197" t="s">
        <v>345</v>
      </c>
      <c r="AO2" s="195" t="str">
        <f>Tracker!AP1</f>
        <v xml:space="preserve">   - </v>
      </c>
      <c r="AP2" s="196" t="s">
        <v>346</v>
      </c>
      <c r="AQ2" s="197" t="s">
        <v>345</v>
      </c>
      <c r="AR2" s="195" t="str">
        <f>Tracker!AS1</f>
        <v xml:space="preserve">   - </v>
      </c>
      <c r="AS2" s="196" t="s">
        <v>346</v>
      </c>
      <c r="AT2" s="197" t="s">
        <v>345</v>
      </c>
      <c r="AU2" s="195" t="str">
        <f>Tracker!AV1</f>
        <v xml:space="preserve">   - </v>
      </c>
      <c r="AV2" s="196" t="s">
        <v>346</v>
      </c>
      <c r="AW2" s="197" t="s">
        <v>345</v>
      </c>
      <c r="AX2" s="195" t="str">
        <f>Tracker!AY1</f>
        <v xml:space="preserve">   - </v>
      </c>
      <c r="AY2" s="196" t="s">
        <v>346</v>
      </c>
      <c r="AZ2" s="197" t="s">
        <v>345</v>
      </c>
      <c r="BA2" s="195" t="str">
        <f>Tracker!BB1</f>
        <v xml:space="preserve">   - </v>
      </c>
      <c r="BB2" s="196" t="s">
        <v>346</v>
      </c>
      <c r="BC2" s="197" t="s">
        <v>345</v>
      </c>
      <c r="BD2" s="195" t="str">
        <f>Tracker!BE1</f>
        <v xml:space="preserve">   - </v>
      </c>
      <c r="BE2" s="196" t="s">
        <v>346</v>
      </c>
      <c r="BF2" s="197" t="s">
        <v>345</v>
      </c>
      <c r="BG2" s="195" t="str">
        <f>Tracker!BH1</f>
        <v xml:space="preserve">   - </v>
      </c>
      <c r="BH2" s="196" t="s">
        <v>346</v>
      </c>
      <c r="BI2" s="197" t="s">
        <v>345</v>
      </c>
      <c r="BJ2" s="195" t="str">
        <f>Tracker!BK1</f>
        <v xml:space="preserve">   - </v>
      </c>
      <c r="BK2" s="196" t="s">
        <v>346</v>
      </c>
      <c r="BL2" s="197" t="s">
        <v>345</v>
      </c>
      <c r="BM2" s="195" t="str">
        <f>Tracker!BN1</f>
        <v xml:space="preserve">   - </v>
      </c>
      <c r="BN2" s="196" t="s">
        <v>346</v>
      </c>
      <c r="BO2" s="197" t="s">
        <v>345</v>
      </c>
      <c r="BP2" s="195" t="str">
        <f>Tracker!BQ1</f>
        <v xml:space="preserve">   - </v>
      </c>
      <c r="BQ2" s="196" t="s">
        <v>346</v>
      </c>
      <c r="BR2" s="197" t="s">
        <v>345</v>
      </c>
      <c r="BS2" s="195" t="str">
        <f>Tracker!BT1</f>
        <v xml:space="preserve">   - </v>
      </c>
      <c r="BT2" s="196" t="s">
        <v>346</v>
      </c>
      <c r="BU2" s="197" t="s">
        <v>345</v>
      </c>
      <c r="BV2" s="195" t="str">
        <f>Tracker!BW1</f>
        <v xml:space="preserve">   - </v>
      </c>
      <c r="BW2" s="196" t="s">
        <v>346</v>
      </c>
      <c r="BX2" s="197" t="s">
        <v>345</v>
      </c>
      <c r="BY2" s="195" t="str">
        <f>Tracker!BZ1</f>
        <v xml:space="preserve">   - </v>
      </c>
      <c r="BZ2" s="196" t="s">
        <v>346</v>
      </c>
      <c r="CA2" s="197" t="s">
        <v>345</v>
      </c>
      <c r="CB2" s="195" t="str">
        <f>Tracker!CC1</f>
        <v xml:space="preserve">   - </v>
      </c>
      <c r="CC2" s="196" t="s">
        <v>346</v>
      </c>
      <c r="CD2" s="197" t="s">
        <v>345</v>
      </c>
      <c r="CE2" s="195" t="str">
        <f>Tracker!CF1</f>
        <v xml:space="preserve">   - </v>
      </c>
      <c r="CF2" s="196" t="s">
        <v>346</v>
      </c>
      <c r="CG2" s="197" t="s">
        <v>345</v>
      </c>
      <c r="CH2" s="195" t="str">
        <f>Tracker!CI1</f>
        <v xml:space="preserve">   - </v>
      </c>
      <c r="CI2" s="196" t="s">
        <v>346</v>
      </c>
      <c r="CJ2" s="197" t="s">
        <v>345</v>
      </c>
      <c r="CK2" s="195" t="str">
        <f>Tracker!CL1</f>
        <v xml:space="preserve">   - </v>
      </c>
      <c r="CL2" s="196" t="s">
        <v>346</v>
      </c>
      <c r="CM2" s="197" t="s">
        <v>345</v>
      </c>
      <c r="CN2" s="188"/>
    </row>
    <row r="3" spans="1:92" s="154" customFormat="1" ht="11.25" hidden="1" x14ac:dyDescent="0.2">
      <c r="A3" s="186"/>
      <c r="B3" s="193" t="str">
        <f>Tracker!C2</f>
        <v>Zeven Thanas</v>
      </c>
      <c r="C3" s="192" t="s">
        <v>346</v>
      </c>
      <c r="D3" s="194" t="s">
        <v>345</v>
      </c>
      <c r="E3" s="193" t="str">
        <f>Tracker!F2</f>
        <v>Ana Del'Hania - CL12</v>
      </c>
      <c r="F3" s="192" t="s">
        <v>346</v>
      </c>
      <c r="G3" s="194" t="s">
        <v>345</v>
      </c>
      <c r="H3" s="193" t="str">
        <f>Tracker!I2</f>
        <v>Arlynn Varss</v>
      </c>
      <c r="I3" s="192" t="s">
        <v>346</v>
      </c>
      <c r="J3" s="194" t="s">
        <v>345</v>
      </c>
      <c r="K3" s="193" t="str">
        <f>Tracker!L2</f>
        <v>Gamorrean bodyguard - CL2</v>
      </c>
      <c r="L3" s="192" t="s">
        <v>346</v>
      </c>
      <c r="M3" s="194" t="s">
        <v>345</v>
      </c>
      <c r="N3" s="193" t="str">
        <f>Tracker!O2</f>
        <v>Gamorrean bodyguard - CL2</v>
      </c>
      <c r="O3" s="192" t="s">
        <v>346</v>
      </c>
      <c r="P3" s="194" t="s">
        <v>345</v>
      </c>
      <c r="Q3" s="193" t="str">
        <f>Tracker!R2</f>
        <v>Gamorrean bodyguard - CL2</v>
      </c>
      <c r="R3" s="192" t="s">
        <v>346</v>
      </c>
      <c r="S3" s="194" t="s">
        <v>345</v>
      </c>
      <c r="T3" s="193" t="str">
        <f>Tracker!U2</f>
        <v>Gamorrean bodyguard - CL2</v>
      </c>
      <c r="U3" s="192" t="s">
        <v>346</v>
      </c>
      <c r="V3" s="194" t="s">
        <v>345</v>
      </c>
      <c r="W3" s="193" t="str">
        <f>Tracker!X2</f>
        <v>Gamorrean bodyguard - CL2</v>
      </c>
      <c r="X3" s="192" t="s">
        <v>346</v>
      </c>
      <c r="Y3" s="194" t="s">
        <v>345</v>
      </c>
      <c r="Z3" s="193" t="str">
        <f>Tracker!AA2</f>
        <v>Gamorrean bodyguard - CL2</v>
      </c>
      <c r="AA3" s="192" t="s">
        <v>346</v>
      </c>
      <c r="AB3" s="194" t="s">
        <v>345</v>
      </c>
      <c r="AC3" s="193" t="str">
        <f>Tracker!AD2</f>
        <v>Asheemi Ta</v>
      </c>
      <c r="AD3" s="192" t="s">
        <v>346</v>
      </c>
      <c r="AE3" s="194" t="s">
        <v>345</v>
      </c>
      <c r="AF3" s="193" t="str">
        <f>Tracker!AG2</f>
        <v>Shanlar Vivani</v>
      </c>
      <c r="AG3" s="192" t="s">
        <v>346</v>
      </c>
      <c r="AH3" s="194" t="s">
        <v>345</v>
      </c>
      <c r="AI3" s="193" t="str">
        <f>Tracker!AJ2</f>
        <v xml:space="preserve">  </v>
      </c>
      <c r="AJ3" s="192" t="s">
        <v>346</v>
      </c>
      <c r="AK3" s="194" t="s">
        <v>345</v>
      </c>
      <c r="AL3" s="193" t="str">
        <f>Tracker!AM2</f>
        <v xml:space="preserve">  </v>
      </c>
      <c r="AM3" s="192" t="s">
        <v>346</v>
      </c>
      <c r="AN3" s="194" t="s">
        <v>345</v>
      </c>
      <c r="AO3" s="193" t="str">
        <f>Tracker!AP2</f>
        <v xml:space="preserve">  </v>
      </c>
      <c r="AP3" s="192" t="s">
        <v>346</v>
      </c>
      <c r="AQ3" s="194" t="s">
        <v>345</v>
      </c>
      <c r="AR3" s="193" t="str">
        <f>Tracker!AS2</f>
        <v xml:space="preserve">  </v>
      </c>
      <c r="AS3" s="192" t="s">
        <v>346</v>
      </c>
      <c r="AT3" s="194" t="s">
        <v>345</v>
      </c>
      <c r="AU3" s="193" t="str">
        <f>Tracker!AV2</f>
        <v xml:space="preserve">  </v>
      </c>
      <c r="AV3" s="192" t="s">
        <v>346</v>
      </c>
      <c r="AW3" s="194" t="s">
        <v>345</v>
      </c>
      <c r="AX3" s="193" t="str">
        <f>Tracker!AY2</f>
        <v xml:space="preserve">  </v>
      </c>
      <c r="AY3" s="192" t="s">
        <v>346</v>
      </c>
      <c r="AZ3" s="194" t="s">
        <v>345</v>
      </c>
      <c r="BA3" s="193" t="str">
        <f>Tracker!BB2</f>
        <v xml:space="preserve">  </v>
      </c>
      <c r="BB3" s="192" t="s">
        <v>346</v>
      </c>
      <c r="BC3" s="194" t="s">
        <v>345</v>
      </c>
      <c r="BD3" s="193" t="str">
        <f>Tracker!BE2</f>
        <v xml:space="preserve">  </v>
      </c>
      <c r="BE3" s="192" t="s">
        <v>346</v>
      </c>
      <c r="BF3" s="194" t="s">
        <v>345</v>
      </c>
      <c r="BG3" s="193" t="str">
        <f>Tracker!BH2</f>
        <v xml:space="preserve">  </v>
      </c>
      <c r="BH3" s="192" t="s">
        <v>346</v>
      </c>
      <c r="BI3" s="194" t="s">
        <v>345</v>
      </c>
      <c r="BJ3" s="193" t="str">
        <f>Tracker!BK2</f>
        <v xml:space="preserve">  </v>
      </c>
      <c r="BK3" s="192" t="s">
        <v>346</v>
      </c>
      <c r="BL3" s="194" t="s">
        <v>345</v>
      </c>
      <c r="BM3" s="193" t="str">
        <f>Tracker!BN2</f>
        <v xml:space="preserve">  </v>
      </c>
      <c r="BN3" s="192" t="s">
        <v>346</v>
      </c>
      <c r="BO3" s="194" t="s">
        <v>345</v>
      </c>
      <c r="BP3" s="193" t="str">
        <f>Tracker!BQ2</f>
        <v xml:space="preserve">  </v>
      </c>
      <c r="BQ3" s="192" t="s">
        <v>346</v>
      </c>
      <c r="BR3" s="194" t="s">
        <v>345</v>
      </c>
      <c r="BS3" s="193" t="str">
        <f>Tracker!BT2</f>
        <v xml:space="preserve">  </v>
      </c>
      <c r="BT3" s="192" t="s">
        <v>346</v>
      </c>
      <c r="BU3" s="194" t="s">
        <v>345</v>
      </c>
      <c r="BV3" s="193" t="str">
        <f>Tracker!BW2</f>
        <v xml:space="preserve">  </v>
      </c>
      <c r="BW3" s="192" t="s">
        <v>346</v>
      </c>
      <c r="BX3" s="194" t="s">
        <v>345</v>
      </c>
      <c r="BY3" s="193" t="str">
        <f>Tracker!BZ2</f>
        <v xml:space="preserve">  </v>
      </c>
      <c r="BZ3" s="192" t="s">
        <v>346</v>
      </c>
      <c r="CA3" s="194" t="s">
        <v>345</v>
      </c>
      <c r="CB3" s="193" t="str">
        <f>Tracker!CC2</f>
        <v xml:space="preserve">  </v>
      </c>
      <c r="CC3" s="192" t="s">
        <v>346</v>
      </c>
      <c r="CD3" s="194" t="s">
        <v>345</v>
      </c>
      <c r="CE3" s="193" t="str">
        <f>Tracker!CF2</f>
        <v xml:space="preserve">  </v>
      </c>
      <c r="CF3" s="192" t="s">
        <v>346</v>
      </c>
      <c r="CG3" s="194" t="s">
        <v>345</v>
      </c>
      <c r="CH3" s="193" t="str">
        <f>Tracker!CI2</f>
        <v xml:space="preserve">  </v>
      </c>
      <c r="CI3" s="192" t="s">
        <v>346</v>
      </c>
      <c r="CJ3" s="194" t="s">
        <v>345</v>
      </c>
      <c r="CK3" s="193" t="str">
        <f>Tracker!CL2</f>
        <v xml:space="preserve">  </v>
      </c>
      <c r="CL3" s="192" t="s">
        <v>346</v>
      </c>
      <c r="CM3" s="194" t="s">
        <v>345</v>
      </c>
      <c r="CN3" s="189"/>
    </row>
    <row r="4" spans="1:92" x14ac:dyDescent="0.2">
      <c r="A4" s="185">
        <f>'Stat Blocks'!A35</f>
        <v>35</v>
      </c>
      <c r="B4" s="85" t="str">
        <f t="shared" ref="B4:B25" si="0">IF(HLOOKUP(B$3,Blocks,$A4,FALSE)=0," ",HLOOKUP(B$3,Blocks,$A4,FALSE))</f>
        <v>Battle Strike</v>
      </c>
      <c r="C4" s="61">
        <f t="shared" ref="C4:C25" si="1">IF(B4=" ",0,IF(RIGHT(B4,1)=")",ABS(RIGHT(B4,3)),1))-D4</f>
        <v>1</v>
      </c>
      <c r="D4" s="83">
        <v>0</v>
      </c>
      <c r="E4" s="85" t="str">
        <f t="shared" ref="E4:E25" si="2">IF(HLOOKUP(E$3,Blocks,$A4,FALSE)=0," ",HLOOKUP(E$3,Blocks,$A4,FALSE))</f>
        <v xml:space="preserve"> </v>
      </c>
      <c r="F4" s="61">
        <f t="shared" ref="F4:F25" si="3">IF(E4=" ",0,IF(RIGHT(E4,1)=")",ABS(RIGHT(E4,3)),1))-G4</f>
        <v>0</v>
      </c>
      <c r="G4" s="83">
        <v>0</v>
      </c>
      <c r="H4" s="85" t="str">
        <f t="shared" ref="H4:H25" si="4">IF(HLOOKUP(H$3,Blocks,$A4,FALSE)=0," ",HLOOKUP(H$3,Blocks,$A4,FALSE))</f>
        <v>Ballistakinesis (2)</v>
      </c>
      <c r="I4" s="61">
        <f t="shared" ref="I4:I25" si="5">IF(H4=" ",0,IF(RIGHT(H4,1)=")",ABS(RIGHT(H4,3)),1))-J4</f>
        <v>2</v>
      </c>
      <c r="J4" s="83">
        <v>0</v>
      </c>
      <c r="K4" s="85" t="str">
        <f t="shared" ref="K4:K25" si="6">IF(HLOOKUP(K$3,Blocks,$A4,FALSE)=0," ",HLOOKUP(K$3,Blocks,$A4,FALSE))</f>
        <v xml:space="preserve"> </v>
      </c>
      <c r="L4" s="61">
        <f t="shared" ref="L4:L25" si="7">IF(K4=" ",0,IF(RIGHT(K4,1)=")",ABS(RIGHT(K4,3)),1))-M4</f>
        <v>0</v>
      </c>
      <c r="M4" s="83">
        <v>0</v>
      </c>
      <c r="N4" s="85" t="str">
        <f t="shared" ref="N4:N25" si="8">IF(HLOOKUP(N$3,Blocks,$A4,FALSE)=0," ",HLOOKUP(N$3,Blocks,$A4,FALSE))</f>
        <v xml:space="preserve"> </v>
      </c>
      <c r="O4" s="61">
        <f t="shared" ref="O4:O25" si="9">IF(N4=" ",0,IF(RIGHT(N4,1)=")",ABS(RIGHT(N4,3)),1))-P4</f>
        <v>0</v>
      </c>
      <c r="P4" s="83">
        <v>0</v>
      </c>
      <c r="Q4" s="85" t="str">
        <f t="shared" ref="Q4:Q25" si="10">IF(HLOOKUP(Q$3,Blocks,$A4,FALSE)=0," ",HLOOKUP(Q$3,Blocks,$A4,FALSE))</f>
        <v xml:space="preserve"> </v>
      </c>
      <c r="R4" s="61">
        <f t="shared" ref="R4:R25" si="11">IF(Q4=" ",0,IF(RIGHT(Q4,1)=")",ABS(RIGHT(Q4,3)),1))-S4</f>
        <v>0</v>
      </c>
      <c r="S4" s="83">
        <v>0</v>
      </c>
      <c r="T4" s="85" t="str">
        <f t="shared" ref="T4:T25" si="12">IF(HLOOKUP(T$3,Blocks,$A4,FALSE)=0," ",HLOOKUP(T$3,Blocks,$A4,FALSE))</f>
        <v xml:space="preserve"> </v>
      </c>
      <c r="U4" s="61">
        <f t="shared" ref="U4:U25" si="13">IF(T4=" ",0,IF(RIGHT(T4,1)=")",ABS(RIGHT(T4,3)),1))-V4</f>
        <v>0</v>
      </c>
      <c r="V4" s="83">
        <v>0</v>
      </c>
      <c r="W4" s="85" t="str">
        <f t="shared" ref="W4:W25" si="14">IF(HLOOKUP(W$3,Blocks,$A4,FALSE)=0," ",HLOOKUP(W$3,Blocks,$A4,FALSE))</f>
        <v xml:space="preserve"> </v>
      </c>
      <c r="X4" s="61">
        <f t="shared" ref="X4:X25" si="15">IF(W4=" ",0,IF(RIGHT(W4,1)=")",ABS(RIGHT(W4,3)),1))-Y4</f>
        <v>0</v>
      </c>
      <c r="Y4" s="83">
        <v>0</v>
      </c>
      <c r="Z4" s="85" t="str">
        <f t="shared" ref="Z4:Z25" si="16">IF(HLOOKUP(Z$3,Blocks,$A4,FALSE)=0," ",HLOOKUP(Z$3,Blocks,$A4,FALSE))</f>
        <v xml:space="preserve"> </v>
      </c>
      <c r="AA4" s="61">
        <f t="shared" ref="AA4:AA25" si="17">IF(Z4=" ",0,IF(RIGHT(Z4,1)=")",ABS(RIGHT(Z4,3)),1))-AB4</f>
        <v>0</v>
      </c>
      <c r="AB4" s="83">
        <v>0</v>
      </c>
      <c r="AC4" s="85" t="str">
        <f t="shared" ref="AC4:AC25" si="18">IF(HLOOKUP(AC$3,Blocks,$A4,FALSE)=0," ",HLOOKUP(AC$3,Blocks,$A4,FALSE))</f>
        <v xml:space="preserve"> </v>
      </c>
      <c r="AD4" s="61">
        <f t="shared" ref="AD4:AD25" si="19">IF(AC4=" ",0,IF(RIGHT(AC4,1)=")",ABS(RIGHT(AC4,3)),1))-AE4</f>
        <v>0</v>
      </c>
      <c r="AE4" s="83">
        <v>0</v>
      </c>
      <c r="AF4" s="85" t="str">
        <f t="shared" ref="AF4:AF25" si="20">IF(HLOOKUP(AF$3,Blocks,$A4,FALSE)=0," ",HLOOKUP(AF$3,Blocks,$A4,FALSE))</f>
        <v xml:space="preserve"> </v>
      </c>
      <c r="AG4" s="61">
        <f t="shared" ref="AG4:AG25" si="21">IF(AF4=" ",0,IF(RIGHT(AF4,1)=")",ABS(RIGHT(AF4,3)),1))-AH4</f>
        <v>0</v>
      </c>
      <c r="AH4" s="83">
        <v>0</v>
      </c>
      <c r="AI4" s="85" t="str">
        <f t="shared" ref="AI4:AI25" si="22">IF(HLOOKUP(AI$3,Blocks,$A4,FALSE)=0," ",HLOOKUP(AI$3,Blocks,$A4,FALSE))</f>
        <v xml:space="preserve"> </v>
      </c>
      <c r="AJ4" s="61">
        <f t="shared" ref="AJ4:AJ25" si="23">IF(AI4=" ",0,IF(RIGHT(AI4,1)=")",ABS(RIGHT(AI4,3)),1))-AK4</f>
        <v>0</v>
      </c>
      <c r="AK4" s="83">
        <v>0</v>
      </c>
      <c r="AL4" s="85" t="str">
        <f t="shared" ref="AL4:AL25" si="24">IF(HLOOKUP(AL$3,Blocks,$A4,FALSE)=0," ",HLOOKUP(AL$3,Blocks,$A4,FALSE))</f>
        <v xml:space="preserve"> </v>
      </c>
      <c r="AM4" s="61">
        <f t="shared" ref="AM4:AM25" si="25">IF(AL4=" ",0,IF(RIGHT(AL4,1)=")",ABS(RIGHT(AL4,3)),1))-AN4</f>
        <v>0</v>
      </c>
      <c r="AN4" s="83">
        <v>0</v>
      </c>
      <c r="AO4" s="85" t="str">
        <f t="shared" ref="AO4:AO25" si="26">IF(HLOOKUP(AO$3,Blocks,$A4,FALSE)=0," ",HLOOKUP(AO$3,Blocks,$A4,FALSE))</f>
        <v xml:space="preserve"> </v>
      </c>
      <c r="AP4" s="61">
        <f t="shared" ref="AP4:AP25" si="27">IF(AO4=" ",0,IF(RIGHT(AO4,1)=")",ABS(RIGHT(AO4,3)),1))-AQ4</f>
        <v>0</v>
      </c>
      <c r="AQ4" s="83">
        <v>0</v>
      </c>
      <c r="AR4" s="85" t="str">
        <f t="shared" ref="AR4:AR25" si="28">IF(HLOOKUP(AR$3,Blocks,$A4,FALSE)=0," ",HLOOKUP(AR$3,Blocks,$A4,FALSE))</f>
        <v xml:space="preserve"> </v>
      </c>
      <c r="AS4" s="61">
        <f t="shared" ref="AS4:AS25" si="29">IF(AR4=" ",0,IF(RIGHT(AR4,1)=")",ABS(RIGHT(AR4,3)),1))-AT4</f>
        <v>0</v>
      </c>
      <c r="AT4" s="83">
        <v>0</v>
      </c>
      <c r="AU4" s="85" t="str">
        <f t="shared" ref="AU4:AU25" si="30">IF(HLOOKUP(AU$3,Blocks,$A4,FALSE)=0," ",HLOOKUP(AU$3,Blocks,$A4,FALSE))</f>
        <v xml:space="preserve"> </v>
      </c>
      <c r="AV4" s="61">
        <f t="shared" ref="AV4:AV25" si="31">IF(AU4=" ",0,IF(RIGHT(AU4,1)=")",ABS(RIGHT(AU4,3)),1))-AW4</f>
        <v>0</v>
      </c>
      <c r="AW4" s="83">
        <v>0</v>
      </c>
      <c r="AX4" s="85" t="str">
        <f t="shared" ref="AX4:AX25" si="32">IF(HLOOKUP(AX$3,Blocks,$A4,FALSE)=0," ",HLOOKUP(AX$3,Blocks,$A4,FALSE))</f>
        <v xml:space="preserve"> </v>
      </c>
      <c r="AY4" s="61">
        <f t="shared" ref="AY4:AY25" si="33">IF(AX4=" ",0,IF(RIGHT(AX4,1)=")",ABS(RIGHT(AX4,3)),1))-AZ4</f>
        <v>0</v>
      </c>
      <c r="AZ4" s="83">
        <v>0</v>
      </c>
      <c r="BA4" s="85" t="str">
        <f t="shared" ref="BA4:BA25" si="34">IF(HLOOKUP(BA$3,Blocks,$A4,FALSE)=0," ",HLOOKUP(BA$3,Blocks,$A4,FALSE))</f>
        <v xml:space="preserve"> </v>
      </c>
      <c r="BB4" s="61">
        <f t="shared" ref="BB4:BB25" si="35">IF(BA4=" ",0,IF(RIGHT(BA4,1)=")",ABS(RIGHT(BA4,3)),1))-BC4</f>
        <v>0</v>
      </c>
      <c r="BC4" s="83">
        <v>0</v>
      </c>
      <c r="BD4" s="85" t="str">
        <f t="shared" ref="BD4:BD25" si="36">IF(HLOOKUP(BD$3,Blocks,$A4,FALSE)=0," ",HLOOKUP(BD$3,Blocks,$A4,FALSE))</f>
        <v xml:space="preserve"> </v>
      </c>
      <c r="BE4" s="61">
        <f t="shared" ref="BE4:BE25" si="37">IF(BD4=" ",0,IF(RIGHT(BD4,1)=")",ABS(RIGHT(BD4,3)),1))-BF4</f>
        <v>0</v>
      </c>
      <c r="BF4" s="83">
        <v>0</v>
      </c>
      <c r="BG4" s="85" t="str">
        <f t="shared" ref="BG4:BG25" si="38">IF(HLOOKUP(BG$3,Blocks,$A4,FALSE)=0," ",HLOOKUP(BG$3,Blocks,$A4,FALSE))</f>
        <v xml:space="preserve"> </v>
      </c>
      <c r="BH4" s="61">
        <f t="shared" ref="BH4:BH25" si="39">IF(BG4=" ",0,IF(RIGHT(BG4,1)=")",ABS(RIGHT(BG4,3)),1))-BI4</f>
        <v>0</v>
      </c>
      <c r="BI4" s="83">
        <v>0</v>
      </c>
      <c r="BJ4" s="85" t="str">
        <f t="shared" ref="BJ4:BJ25" si="40">IF(HLOOKUP(BJ$3,Blocks,$A4,FALSE)=0," ",HLOOKUP(BJ$3,Blocks,$A4,FALSE))</f>
        <v xml:space="preserve"> </v>
      </c>
      <c r="BK4" s="61">
        <f t="shared" ref="BK4:BK25" si="41">IF(BJ4=" ",0,IF(RIGHT(BJ4,1)=")",ABS(RIGHT(BJ4,3)),1))-BL4</f>
        <v>0</v>
      </c>
      <c r="BL4" s="83">
        <v>0</v>
      </c>
      <c r="BM4" s="85" t="str">
        <f t="shared" ref="BM4:BM25" si="42">IF(HLOOKUP(BM$3,Blocks,$A4,FALSE)=0," ",HLOOKUP(BM$3,Blocks,$A4,FALSE))</f>
        <v xml:space="preserve"> </v>
      </c>
      <c r="BN4" s="61">
        <f t="shared" ref="BN4:BN25" si="43">IF(BM4=" ",0,IF(RIGHT(BM4,1)=")",ABS(RIGHT(BM4,3)),1))-BO4</f>
        <v>0</v>
      </c>
      <c r="BO4" s="83">
        <v>0</v>
      </c>
      <c r="BP4" s="85" t="str">
        <f t="shared" ref="BP4:BP25" si="44">IF(HLOOKUP(BP$3,Blocks,$A4,FALSE)=0," ",HLOOKUP(BP$3,Blocks,$A4,FALSE))</f>
        <v xml:space="preserve"> </v>
      </c>
      <c r="BQ4" s="61">
        <f t="shared" ref="BQ4:BQ25" si="45">IF(BP4=" ",0,IF(RIGHT(BP4,1)=")",ABS(RIGHT(BP4,3)),1))-BR4</f>
        <v>0</v>
      </c>
      <c r="BR4" s="83">
        <v>0</v>
      </c>
      <c r="BS4" s="85" t="str">
        <f t="shared" ref="BS4:BS25" si="46">IF(HLOOKUP(BS$3,Blocks,$A4,FALSE)=0," ",HLOOKUP(BS$3,Blocks,$A4,FALSE))</f>
        <v xml:space="preserve"> </v>
      </c>
      <c r="BT4" s="61">
        <f t="shared" ref="BT4:BT25" si="47">IF(BS4=" ",0,IF(RIGHT(BS4,1)=")",ABS(RIGHT(BS4,3)),1))-BU4</f>
        <v>0</v>
      </c>
      <c r="BU4" s="83">
        <v>0</v>
      </c>
      <c r="BV4" s="85" t="str">
        <f t="shared" ref="BV4:BV25" si="48">IF(HLOOKUP(BV$3,Blocks,$A4,FALSE)=0," ",HLOOKUP(BV$3,Blocks,$A4,FALSE))</f>
        <v xml:space="preserve"> </v>
      </c>
      <c r="BW4" s="61">
        <f t="shared" ref="BW4:BW25" si="49">IF(BV4=" ",0,IF(RIGHT(BV4,1)=")",ABS(RIGHT(BV4,3)),1))-BX4</f>
        <v>0</v>
      </c>
      <c r="BX4" s="83">
        <v>0</v>
      </c>
      <c r="BY4" s="85" t="str">
        <f t="shared" ref="BY4:BY25" si="50">IF(HLOOKUP(BY$3,Blocks,$A4,FALSE)=0," ",HLOOKUP(BY$3,Blocks,$A4,FALSE))</f>
        <v xml:space="preserve"> </v>
      </c>
      <c r="BZ4" s="61">
        <f t="shared" ref="BZ4:BZ25" si="51">IF(BY4=" ",0,IF(RIGHT(BY4,1)=")",ABS(RIGHT(BY4,3)),1))-CA4</f>
        <v>0</v>
      </c>
      <c r="CA4" s="83">
        <v>0</v>
      </c>
      <c r="CB4" s="85" t="str">
        <f t="shared" ref="CB4:CB25" si="52">IF(HLOOKUP(CB$3,Blocks,$A4,FALSE)=0," ",HLOOKUP(CB$3,Blocks,$A4,FALSE))</f>
        <v xml:space="preserve"> </v>
      </c>
      <c r="CC4" s="61">
        <f t="shared" ref="CC4:CC25" si="53">IF(CB4=" ",0,IF(RIGHT(CB4,1)=")",ABS(RIGHT(CB4,3)),1))-CD4</f>
        <v>0</v>
      </c>
      <c r="CD4" s="83">
        <v>0</v>
      </c>
      <c r="CE4" s="85" t="str">
        <f t="shared" ref="CE4:CE25" si="54">IF(HLOOKUP(CE$3,Blocks,$A4,FALSE)=0," ",HLOOKUP(CE$3,Blocks,$A4,FALSE))</f>
        <v xml:space="preserve"> </v>
      </c>
      <c r="CF4" s="61">
        <f t="shared" ref="CF4:CF25" si="55">IF(CE4=" ",0,IF(RIGHT(CE4,1)=")",ABS(RIGHT(CE4,3)),1))-CG4</f>
        <v>0</v>
      </c>
      <c r="CG4" s="83">
        <v>0</v>
      </c>
      <c r="CH4" s="85" t="str">
        <f t="shared" ref="CH4:CH25" si="56">IF(HLOOKUP(CH$3,Blocks,$A4,FALSE)=0," ",HLOOKUP(CH$3,Blocks,$A4,FALSE))</f>
        <v xml:space="preserve"> </v>
      </c>
      <c r="CI4" s="61">
        <f t="shared" ref="CI4:CI25" si="57">IF(CH4=" ",0,IF(RIGHT(CH4,1)=")",ABS(RIGHT(CH4,3)),1))-CJ4</f>
        <v>0</v>
      </c>
      <c r="CJ4" s="83">
        <v>0</v>
      </c>
      <c r="CK4" s="85" t="str">
        <f t="shared" ref="CK4:CK25" si="58">IF(HLOOKUP(CK$3,Blocks,$A4,FALSE)=0," ",HLOOKUP(CK$3,Blocks,$A4,FALSE))</f>
        <v xml:space="preserve"> </v>
      </c>
      <c r="CL4" s="61">
        <f t="shared" ref="CL4:CL25" si="59">IF(CK4=" ",0,IF(RIGHT(CK4,1)=")",ABS(RIGHT(CK4,3)),1))-CM4</f>
        <v>0</v>
      </c>
      <c r="CM4" s="83">
        <v>0</v>
      </c>
      <c r="CN4" s="63"/>
    </row>
    <row r="5" spans="1:92" x14ac:dyDescent="0.2">
      <c r="A5" s="185">
        <f>'Stat Blocks'!A36</f>
        <v>36</v>
      </c>
      <c r="B5" s="85" t="str">
        <f t="shared" si="0"/>
        <v>Surge</v>
      </c>
      <c r="C5" s="61">
        <f t="shared" si="1"/>
        <v>1</v>
      </c>
      <c r="D5" s="83">
        <v>0</v>
      </c>
      <c r="E5" s="85" t="str">
        <f t="shared" si="2"/>
        <v xml:space="preserve"> </v>
      </c>
      <c r="F5" s="61">
        <f t="shared" si="3"/>
        <v>0</v>
      </c>
      <c r="G5" s="83">
        <v>0</v>
      </c>
      <c r="H5" s="85" t="str">
        <f t="shared" si="4"/>
        <v>Force Slam (2)</v>
      </c>
      <c r="I5" s="61">
        <f t="shared" si="5"/>
        <v>2</v>
      </c>
      <c r="J5" s="83">
        <v>0</v>
      </c>
      <c r="K5" s="85" t="str">
        <f t="shared" si="6"/>
        <v xml:space="preserve"> </v>
      </c>
      <c r="L5" s="61">
        <f t="shared" si="7"/>
        <v>0</v>
      </c>
      <c r="M5" s="83">
        <v>0</v>
      </c>
      <c r="N5" s="85" t="str">
        <f t="shared" si="8"/>
        <v xml:space="preserve"> </v>
      </c>
      <c r="O5" s="61">
        <f t="shared" si="9"/>
        <v>0</v>
      </c>
      <c r="P5" s="83">
        <v>0</v>
      </c>
      <c r="Q5" s="85" t="str">
        <f t="shared" si="10"/>
        <v xml:space="preserve"> </v>
      </c>
      <c r="R5" s="61">
        <f t="shared" si="11"/>
        <v>0</v>
      </c>
      <c r="S5" s="83">
        <v>0</v>
      </c>
      <c r="T5" s="85" t="str">
        <f t="shared" si="12"/>
        <v xml:space="preserve"> </v>
      </c>
      <c r="U5" s="61">
        <f t="shared" si="13"/>
        <v>0</v>
      </c>
      <c r="V5" s="83">
        <v>0</v>
      </c>
      <c r="W5" s="85" t="str">
        <f t="shared" si="14"/>
        <v xml:space="preserve"> </v>
      </c>
      <c r="X5" s="61">
        <f t="shared" si="15"/>
        <v>0</v>
      </c>
      <c r="Y5" s="83">
        <v>0</v>
      </c>
      <c r="Z5" s="85" t="str">
        <f t="shared" si="16"/>
        <v xml:space="preserve"> </v>
      </c>
      <c r="AA5" s="61">
        <f t="shared" si="17"/>
        <v>0</v>
      </c>
      <c r="AB5" s="83">
        <v>0</v>
      </c>
      <c r="AC5" s="85" t="str">
        <f t="shared" si="18"/>
        <v xml:space="preserve"> </v>
      </c>
      <c r="AD5" s="61">
        <f t="shared" si="19"/>
        <v>0</v>
      </c>
      <c r="AE5" s="83">
        <v>0</v>
      </c>
      <c r="AF5" s="85" t="str">
        <f t="shared" si="20"/>
        <v xml:space="preserve"> </v>
      </c>
      <c r="AG5" s="61">
        <f t="shared" si="21"/>
        <v>0</v>
      </c>
      <c r="AH5" s="83">
        <v>0</v>
      </c>
      <c r="AI5" s="85" t="str">
        <f t="shared" si="22"/>
        <v xml:space="preserve"> </v>
      </c>
      <c r="AJ5" s="61">
        <f t="shared" si="23"/>
        <v>0</v>
      </c>
      <c r="AK5" s="83">
        <v>0</v>
      </c>
      <c r="AL5" s="85" t="str">
        <f t="shared" si="24"/>
        <v xml:space="preserve"> </v>
      </c>
      <c r="AM5" s="61">
        <f t="shared" si="25"/>
        <v>0</v>
      </c>
      <c r="AN5" s="83">
        <v>0</v>
      </c>
      <c r="AO5" s="85" t="str">
        <f t="shared" si="26"/>
        <v xml:space="preserve"> </v>
      </c>
      <c r="AP5" s="61">
        <f t="shared" si="27"/>
        <v>0</v>
      </c>
      <c r="AQ5" s="83">
        <v>0</v>
      </c>
      <c r="AR5" s="85" t="str">
        <f t="shared" si="28"/>
        <v xml:space="preserve"> </v>
      </c>
      <c r="AS5" s="61">
        <f t="shared" si="29"/>
        <v>0</v>
      </c>
      <c r="AT5" s="83">
        <v>0</v>
      </c>
      <c r="AU5" s="85" t="str">
        <f t="shared" si="30"/>
        <v xml:space="preserve"> </v>
      </c>
      <c r="AV5" s="61">
        <f t="shared" si="31"/>
        <v>0</v>
      </c>
      <c r="AW5" s="83">
        <v>0</v>
      </c>
      <c r="AX5" s="85" t="str">
        <f t="shared" si="32"/>
        <v xml:space="preserve"> </v>
      </c>
      <c r="AY5" s="61">
        <f t="shared" si="33"/>
        <v>0</v>
      </c>
      <c r="AZ5" s="83">
        <v>0</v>
      </c>
      <c r="BA5" s="85" t="str">
        <f t="shared" si="34"/>
        <v xml:space="preserve"> </v>
      </c>
      <c r="BB5" s="61">
        <f t="shared" si="35"/>
        <v>0</v>
      </c>
      <c r="BC5" s="83">
        <v>0</v>
      </c>
      <c r="BD5" s="85" t="str">
        <f t="shared" si="36"/>
        <v xml:space="preserve"> </v>
      </c>
      <c r="BE5" s="61">
        <f t="shared" si="37"/>
        <v>0</v>
      </c>
      <c r="BF5" s="83">
        <v>0</v>
      </c>
      <c r="BG5" s="85" t="str">
        <f t="shared" si="38"/>
        <v xml:space="preserve"> </v>
      </c>
      <c r="BH5" s="61">
        <f t="shared" si="39"/>
        <v>0</v>
      </c>
      <c r="BI5" s="83">
        <v>0</v>
      </c>
      <c r="BJ5" s="85" t="str">
        <f t="shared" si="40"/>
        <v xml:space="preserve"> </v>
      </c>
      <c r="BK5" s="61">
        <f t="shared" si="41"/>
        <v>0</v>
      </c>
      <c r="BL5" s="83">
        <v>0</v>
      </c>
      <c r="BM5" s="85" t="str">
        <f t="shared" si="42"/>
        <v xml:space="preserve"> </v>
      </c>
      <c r="BN5" s="61">
        <f t="shared" si="43"/>
        <v>0</v>
      </c>
      <c r="BO5" s="83">
        <v>0</v>
      </c>
      <c r="BP5" s="85" t="str">
        <f t="shared" si="44"/>
        <v xml:space="preserve"> </v>
      </c>
      <c r="BQ5" s="61">
        <f t="shared" si="45"/>
        <v>0</v>
      </c>
      <c r="BR5" s="83">
        <v>0</v>
      </c>
      <c r="BS5" s="85" t="str">
        <f t="shared" si="46"/>
        <v xml:space="preserve"> </v>
      </c>
      <c r="BT5" s="61">
        <f t="shared" si="47"/>
        <v>0</v>
      </c>
      <c r="BU5" s="83">
        <v>0</v>
      </c>
      <c r="BV5" s="85" t="str">
        <f t="shared" si="48"/>
        <v xml:space="preserve"> </v>
      </c>
      <c r="BW5" s="61">
        <f t="shared" si="49"/>
        <v>0</v>
      </c>
      <c r="BX5" s="83">
        <v>0</v>
      </c>
      <c r="BY5" s="85" t="str">
        <f t="shared" si="50"/>
        <v xml:space="preserve"> </v>
      </c>
      <c r="BZ5" s="61">
        <f t="shared" si="51"/>
        <v>0</v>
      </c>
      <c r="CA5" s="83">
        <v>0</v>
      </c>
      <c r="CB5" s="85" t="str">
        <f t="shared" si="52"/>
        <v xml:space="preserve"> </v>
      </c>
      <c r="CC5" s="61">
        <f t="shared" si="53"/>
        <v>0</v>
      </c>
      <c r="CD5" s="83">
        <v>0</v>
      </c>
      <c r="CE5" s="85" t="str">
        <f t="shared" si="54"/>
        <v xml:space="preserve"> </v>
      </c>
      <c r="CF5" s="61">
        <f t="shared" si="55"/>
        <v>0</v>
      </c>
      <c r="CG5" s="83">
        <v>0</v>
      </c>
      <c r="CH5" s="85" t="str">
        <f t="shared" si="56"/>
        <v xml:space="preserve"> </v>
      </c>
      <c r="CI5" s="61">
        <f t="shared" si="57"/>
        <v>0</v>
      </c>
      <c r="CJ5" s="83">
        <v>0</v>
      </c>
      <c r="CK5" s="85" t="str">
        <f t="shared" si="58"/>
        <v xml:space="preserve"> </v>
      </c>
      <c r="CL5" s="61">
        <f t="shared" si="59"/>
        <v>0</v>
      </c>
      <c r="CM5" s="83">
        <v>0</v>
      </c>
      <c r="CN5" s="63"/>
    </row>
    <row r="6" spans="1:92" x14ac:dyDescent="0.2">
      <c r="A6" s="185">
        <f>'Stat Blocks'!A37</f>
        <v>37</v>
      </c>
      <c r="B6" s="85" t="str">
        <f t="shared" si="0"/>
        <v xml:space="preserve"> </v>
      </c>
      <c r="C6" s="61">
        <f t="shared" si="1"/>
        <v>0</v>
      </c>
      <c r="D6" s="83">
        <v>0</v>
      </c>
      <c r="E6" s="85" t="str">
        <f t="shared" si="2"/>
        <v xml:space="preserve"> </v>
      </c>
      <c r="F6" s="61">
        <f t="shared" si="3"/>
        <v>0</v>
      </c>
      <c r="G6" s="83">
        <v>0</v>
      </c>
      <c r="H6" s="85" t="str">
        <f t="shared" si="4"/>
        <v>Force Whirlwind (2)</v>
      </c>
      <c r="I6" s="61">
        <f t="shared" si="5"/>
        <v>2</v>
      </c>
      <c r="J6" s="83">
        <v>0</v>
      </c>
      <c r="K6" s="85" t="str">
        <f t="shared" si="6"/>
        <v xml:space="preserve"> </v>
      </c>
      <c r="L6" s="61">
        <f t="shared" si="7"/>
        <v>0</v>
      </c>
      <c r="M6" s="83">
        <v>0</v>
      </c>
      <c r="N6" s="85" t="str">
        <f t="shared" si="8"/>
        <v xml:space="preserve"> </v>
      </c>
      <c r="O6" s="61">
        <f t="shared" si="9"/>
        <v>0</v>
      </c>
      <c r="P6" s="83">
        <v>0</v>
      </c>
      <c r="Q6" s="85" t="str">
        <f t="shared" si="10"/>
        <v xml:space="preserve"> </v>
      </c>
      <c r="R6" s="61">
        <f t="shared" si="11"/>
        <v>0</v>
      </c>
      <c r="S6" s="83">
        <v>0</v>
      </c>
      <c r="T6" s="85" t="str">
        <f t="shared" si="12"/>
        <v xml:space="preserve"> </v>
      </c>
      <c r="U6" s="61">
        <f t="shared" si="13"/>
        <v>0</v>
      </c>
      <c r="V6" s="83">
        <v>0</v>
      </c>
      <c r="W6" s="85" t="str">
        <f t="shared" si="14"/>
        <v xml:space="preserve"> </v>
      </c>
      <c r="X6" s="61">
        <f t="shared" si="15"/>
        <v>0</v>
      </c>
      <c r="Y6" s="83">
        <v>0</v>
      </c>
      <c r="Z6" s="85" t="str">
        <f t="shared" si="16"/>
        <v xml:space="preserve"> </v>
      </c>
      <c r="AA6" s="61">
        <f t="shared" si="17"/>
        <v>0</v>
      </c>
      <c r="AB6" s="83">
        <v>0</v>
      </c>
      <c r="AC6" s="85" t="str">
        <f t="shared" si="18"/>
        <v xml:space="preserve"> </v>
      </c>
      <c r="AD6" s="61">
        <f t="shared" si="19"/>
        <v>0</v>
      </c>
      <c r="AE6" s="83">
        <v>0</v>
      </c>
      <c r="AF6" s="85" t="str">
        <f t="shared" si="20"/>
        <v xml:space="preserve"> </v>
      </c>
      <c r="AG6" s="61">
        <f t="shared" si="21"/>
        <v>0</v>
      </c>
      <c r="AH6" s="83">
        <v>0</v>
      </c>
      <c r="AI6" s="85" t="str">
        <f t="shared" si="22"/>
        <v xml:space="preserve"> </v>
      </c>
      <c r="AJ6" s="61">
        <f t="shared" si="23"/>
        <v>0</v>
      </c>
      <c r="AK6" s="83">
        <v>0</v>
      </c>
      <c r="AL6" s="85" t="str">
        <f t="shared" si="24"/>
        <v xml:space="preserve"> </v>
      </c>
      <c r="AM6" s="61">
        <f t="shared" si="25"/>
        <v>0</v>
      </c>
      <c r="AN6" s="83">
        <v>0</v>
      </c>
      <c r="AO6" s="85" t="str">
        <f t="shared" si="26"/>
        <v xml:space="preserve"> </v>
      </c>
      <c r="AP6" s="61">
        <f t="shared" si="27"/>
        <v>0</v>
      </c>
      <c r="AQ6" s="83">
        <v>0</v>
      </c>
      <c r="AR6" s="85" t="str">
        <f t="shared" si="28"/>
        <v xml:space="preserve"> </v>
      </c>
      <c r="AS6" s="61">
        <f t="shared" si="29"/>
        <v>0</v>
      </c>
      <c r="AT6" s="83">
        <v>0</v>
      </c>
      <c r="AU6" s="85" t="str">
        <f t="shared" si="30"/>
        <v xml:space="preserve"> </v>
      </c>
      <c r="AV6" s="61">
        <f t="shared" si="31"/>
        <v>0</v>
      </c>
      <c r="AW6" s="83">
        <v>0</v>
      </c>
      <c r="AX6" s="85" t="str">
        <f t="shared" si="32"/>
        <v xml:space="preserve"> </v>
      </c>
      <c r="AY6" s="61">
        <f t="shared" si="33"/>
        <v>0</v>
      </c>
      <c r="AZ6" s="83">
        <v>0</v>
      </c>
      <c r="BA6" s="85" t="str">
        <f t="shared" si="34"/>
        <v xml:space="preserve"> </v>
      </c>
      <c r="BB6" s="61">
        <f t="shared" si="35"/>
        <v>0</v>
      </c>
      <c r="BC6" s="83">
        <v>0</v>
      </c>
      <c r="BD6" s="85" t="str">
        <f t="shared" si="36"/>
        <v xml:space="preserve"> </v>
      </c>
      <c r="BE6" s="61">
        <f t="shared" si="37"/>
        <v>0</v>
      </c>
      <c r="BF6" s="83">
        <v>0</v>
      </c>
      <c r="BG6" s="85" t="str">
        <f t="shared" si="38"/>
        <v xml:space="preserve"> </v>
      </c>
      <c r="BH6" s="61">
        <f t="shared" si="39"/>
        <v>0</v>
      </c>
      <c r="BI6" s="83">
        <v>0</v>
      </c>
      <c r="BJ6" s="85" t="str">
        <f t="shared" si="40"/>
        <v xml:space="preserve"> </v>
      </c>
      <c r="BK6" s="61">
        <f t="shared" si="41"/>
        <v>0</v>
      </c>
      <c r="BL6" s="83">
        <v>0</v>
      </c>
      <c r="BM6" s="85" t="str">
        <f t="shared" si="42"/>
        <v xml:space="preserve"> </v>
      </c>
      <c r="BN6" s="61">
        <f t="shared" si="43"/>
        <v>0</v>
      </c>
      <c r="BO6" s="83">
        <v>0</v>
      </c>
      <c r="BP6" s="85" t="str">
        <f t="shared" si="44"/>
        <v xml:space="preserve"> </v>
      </c>
      <c r="BQ6" s="61">
        <f t="shared" si="45"/>
        <v>0</v>
      </c>
      <c r="BR6" s="83">
        <v>0</v>
      </c>
      <c r="BS6" s="85" t="str">
        <f t="shared" si="46"/>
        <v xml:space="preserve"> </v>
      </c>
      <c r="BT6" s="61">
        <f t="shared" si="47"/>
        <v>0</v>
      </c>
      <c r="BU6" s="83">
        <v>0</v>
      </c>
      <c r="BV6" s="85" t="str">
        <f t="shared" si="48"/>
        <v xml:space="preserve"> </v>
      </c>
      <c r="BW6" s="61">
        <f t="shared" si="49"/>
        <v>0</v>
      </c>
      <c r="BX6" s="83">
        <v>0</v>
      </c>
      <c r="BY6" s="85" t="str">
        <f t="shared" si="50"/>
        <v xml:space="preserve"> </v>
      </c>
      <c r="BZ6" s="61">
        <f t="shared" si="51"/>
        <v>0</v>
      </c>
      <c r="CA6" s="83">
        <v>0</v>
      </c>
      <c r="CB6" s="85" t="str">
        <f t="shared" si="52"/>
        <v xml:space="preserve"> </v>
      </c>
      <c r="CC6" s="61">
        <f t="shared" si="53"/>
        <v>0</v>
      </c>
      <c r="CD6" s="83">
        <v>0</v>
      </c>
      <c r="CE6" s="85" t="str">
        <f t="shared" si="54"/>
        <v xml:space="preserve"> </v>
      </c>
      <c r="CF6" s="61">
        <f t="shared" si="55"/>
        <v>0</v>
      </c>
      <c r="CG6" s="83">
        <v>0</v>
      </c>
      <c r="CH6" s="85" t="str">
        <f t="shared" si="56"/>
        <v xml:space="preserve"> </v>
      </c>
      <c r="CI6" s="61">
        <f t="shared" si="57"/>
        <v>0</v>
      </c>
      <c r="CJ6" s="83">
        <v>0</v>
      </c>
      <c r="CK6" s="85" t="str">
        <f t="shared" si="58"/>
        <v xml:space="preserve"> </v>
      </c>
      <c r="CL6" s="61">
        <f t="shared" si="59"/>
        <v>0</v>
      </c>
      <c r="CM6" s="83">
        <v>0</v>
      </c>
      <c r="CN6" s="63"/>
    </row>
    <row r="7" spans="1:92" x14ac:dyDescent="0.2">
      <c r="A7" s="185">
        <f>'Stat Blocks'!A38</f>
        <v>38</v>
      </c>
      <c r="B7" s="85" t="str">
        <f t="shared" si="0"/>
        <v xml:space="preserve"> </v>
      </c>
      <c r="C7" s="61">
        <f t="shared" si="1"/>
        <v>0</v>
      </c>
      <c r="D7" s="83">
        <v>0</v>
      </c>
      <c r="E7" s="85" t="str">
        <f t="shared" si="2"/>
        <v xml:space="preserve"> </v>
      </c>
      <c r="F7" s="61">
        <f t="shared" si="3"/>
        <v>0</v>
      </c>
      <c r="G7" s="83">
        <v>0</v>
      </c>
      <c r="H7" s="85" t="str">
        <f t="shared" si="4"/>
        <v>Intercept</v>
      </c>
      <c r="I7" s="61">
        <f t="shared" si="5"/>
        <v>1</v>
      </c>
      <c r="J7" s="83">
        <v>0</v>
      </c>
      <c r="K7" s="85" t="str">
        <f t="shared" si="6"/>
        <v xml:space="preserve"> </v>
      </c>
      <c r="L7" s="61">
        <f t="shared" si="7"/>
        <v>0</v>
      </c>
      <c r="M7" s="83">
        <v>0</v>
      </c>
      <c r="N7" s="85" t="str">
        <f t="shared" si="8"/>
        <v xml:space="preserve"> </v>
      </c>
      <c r="O7" s="61">
        <f t="shared" si="9"/>
        <v>0</v>
      </c>
      <c r="P7" s="83">
        <v>0</v>
      </c>
      <c r="Q7" s="85" t="str">
        <f t="shared" si="10"/>
        <v xml:space="preserve"> </v>
      </c>
      <c r="R7" s="61">
        <f t="shared" si="11"/>
        <v>0</v>
      </c>
      <c r="S7" s="83">
        <v>0</v>
      </c>
      <c r="T7" s="85" t="str">
        <f t="shared" si="12"/>
        <v xml:space="preserve"> </v>
      </c>
      <c r="U7" s="61">
        <f t="shared" si="13"/>
        <v>0</v>
      </c>
      <c r="V7" s="83">
        <v>0</v>
      </c>
      <c r="W7" s="85" t="str">
        <f t="shared" si="14"/>
        <v xml:space="preserve"> </v>
      </c>
      <c r="X7" s="61">
        <f t="shared" si="15"/>
        <v>0</v>
      </c>
      <c r="Y7" s="83">
        <v>0</v>
      </c>
      <c r="Z7" s="85" t="str">
        <f t="shared" si="16"/>
        <v xml:space="preserve"> </v>
      </c>
      <c r="AA7" s="61">
        <f t="shared" si="17"/>
        <v>0</v>
      </c>
      <c r="AB7" s="83">
        <v>0</v>
      </c>
      <c r="AC7" s="85" t="str">
        <f t="shared" si="18"/>
        <v xml:space="preserve"> </v>
      </c>
      <c r="AD7" s="61">
        <f t="shared" si="19"/>
        <v>0</v>
      </c>
      <c r="AE7" s="83">
        <v>0</v>
      </c>
      <c r="AF7" s="85" t="str">
        <f t="shared" si="20"/>
        <v xml:space="preserve"> </v>
      </c>
      <c r="AG7" s="61">
        <f t="shared" si="21"/>
        <v>0</v>
      </c>
      <c r="AH7" s="83">
        <v>0</v>
      </c>
      <c r="AI7" s="85" t="str">
        <f t="shared" si="22"/>
        <v xml:space="preserve"> </v>
      </c>
      <c r="AJ7" s="61">
        <f t="shared" si="23"/>
        <v>0</v>
      </c>
      <c r="AK7" s="83">
        <v>0</v>
      </c>
      <c r="AL7" s="85" t="str">
        <f t="shared" si="24"/>
        <v xml:space="preserve"> </v>
      </c>
      <c r="AM7" s="61">
        <f t="shared" si="25"/>
        <v>0</v>
      </c>
      <c r="AN7" s="83">
        <v>0</v>
      </c>
      <c r="AO7" s="85" t="str">
        <f t="shared" si="26"/>
        <v xml:space="preserve"> </v>
      </c>
      <c r="AP7" s="61">
        <f t="shared" si="27"/>
        <v>0</v>
      </c>
      <c r="AQ7" s="83">
        <v>0</v>
      </c>
      <c r="AR7" s="85" t="str">
        <f t="shared" si="28"/>
        <v xml:space="preserve"> </v>
      </c>
      <c r="AS7" s="61">
        <f t="shared" si="29"/>
        <v>0</v>
      </c>
      <c r="AT7" s="83">
        <v>0</v>
      </c>
      <c r="AU7" s="85" t="str">
        <f t="shared" si="30"/>
        <v xml:space="preserve"> </v>
      </c>
      <c r="AV7" s="61">
        <f t="shared" si="31"/>
        <v>0</v>
      </c>
      <c r="AW7" s="83">
        <v>0</v>
      </c>
      <c r="AX7" s="85" t="str">
        <f t="shared" si="32"/>
        <v xml:space="preserve"> </v>
      </c>
      <c r="AY7" s="61">
        <f t="shared" si="33"/>
        <v>0</v>
      </c>
      <c r="AZ7" s="83">
        <v>0</v>
      </c>
      <c r="BA7" s="85" t="str">
        <f t="shared" si="34"/>
        <v xml:space="preserve"> </v>
      </c>
      <c r="BB7" s="61">
        <f t="shared" si="35"/>
        <v>0</v>
      </c>
      <c r="BC7" s="83">
        <v>0</v>
      </c>
      <c r="BD7" s="85" t="str">
        <f t="shared" si="36"/>
        <v xml:space="preserve"> </v>
      </c>
      <c r="BE7" s="61">
        <f t="shared" si="37"/>
        <v>0</v>
      </c>
      <c r="BF7" s="83">
        <v>0</v>
      </c>
      <c r="BG7" s="85" t="str">
        <f t="shared" si="38"/>
        <v xml:space="preserve"> </v>
      </c>
      <c r="BH7" s="61">
        <f t="shared" si="39"/>
        <v>0</v>
      </c>
      <c r="BI7" s="83">
        <v>0</v>
      </c>
      <c r="BJ7" s="85" t="str">
        <f t="shared" si="40"/>
        <v xml:space="preserve"> </v>
      </c>
      <c r="BK7" s="61">
        <f t="shared" si="41"/>
        <v>0</v>
      </c>
      <c r="BL7" s="83">
        <v>0</v>
      </c>
      <c r="BM7" s="85" t="str">
        <f t="shared" si="42"/>
        <v xml:space="preserve"> </v>
      </c>
      <c r="BN7" s="61">
        <f t="shared" si="43"/>
        <v>0</v>
      </c>
      <c r="BO7" s="83">
        <v>0</v>
      </c>
      <c r="BP7" s="85" t="str">
        <f t="shared" si="44"/>
        <v xml:space="preserve"> </v>
      </c>
      <c r="BQ7" s="61">
        <f t="shared" si="45"/>
        <v>0</v>
      </c>
      <c r="BR7" s="83">
        <v>0</v>
      </c>
      <c r="BS7" s="85" t="str">
        <f t="shared" si="46"/>
        <v xml:space="preserve"> </v>
      </c>
      <c r="BT7" s="61">
        <f t="shared" si="47"/>
        <v>0</v>
      </c>
      <c r="BU7" s="83">
        <v>0</v>
      </c>
      <c r="BV7" s="85" t="str">
        <f t="shared" si="48"/>
        <v xml:space="preserve"> </v>
      </c>
      <c r="BW7" s="61">
        <f t="shared" si="49"/>
        <v>0</v>
      </c>
      <c r="BX7" s="83">
        <v>0</v>
      </c>
      <c r="BY7" s="85" t="str">
        <f t="shared" si="50"/>
        <v xml:space="preserve"> </v>
      </c>
      <c r="BZ7" s="61">
        <f t="shared" si="51"/>
        <v>0</v>
      </c>
      <c r="CA7" s="83">
        <v>0</v>
      </c>
      <c r="CB7" s="85" t="str">
        <f t="shared" si="52"/>
        <v xml:space="preserve"> </v>
      </c>
      <c r="CC7" s="61">
        <f t="shared" si="53"/>
        <v>0</v>
      </c>
      <c r="CD7" s="83">
        <v>0</v>
      </c>
      <c r="CE7" s="85" t="str">
        <f t="shared" si="54"/>
        <v xml:space="preserve"> </v>
      </c>
      <c r="CF7" s="61">
        <f t="shared" si="55"/>
        <v>0</v>
      </c>
      <c r="CG7" s="83">
        <v>0</v>
      </c>
      <c r="CH7" s="85" t="str">
        <f t="shared" si="56"/>
        <v xml:space="preserve"> </v>
      </c>
      <c r="CI7" s="61">
        <f t="shared" si="57"/>
        <v>0</v>
      </c>
      <c r="CJ7" s="83">
        <v>0</v>
      </c>
      <c r="CK7" s="85" t="str">
        <f t="shared" si="58"/>
        <v xml:space="preserve"> </v>
      </c>
      <c r="CL7" s="61">
        <f t="shared" si="59"/>
        <v>0</v>
      </c>
      <c r="CM7" s="83">
        <v>0</v>
      </c>
      <c r="CN7" s="63"/>
    </row>
    <row r="8" spans="1:92" x14ac:dyDescent="0.2">
      <c r="A8" s="185">
        <f>'Stat Blocks'!A39</f>
        <v>39</v>
      </c>
      <c r="B8" s="85" t="str">
        <f t="shared" si="0"/>
        <v xml:space="preserve"> </v>
      </c>
      <c r="C8" s="61">
        <f t="shared" si="1"/>
        <v>0</v>
      </c>
      <c r="D8" s="83">
        <v>0</v>
      </c>
      <c r="E8" s="85" t="str">
        <f t="shared" si="2"/>
        <v xml:space="preserve"> </v>
      </c>
      <c r="F8" s="61">
        <f t="shared" si="3"/>
        <v>0</v>
      </c>
      <c r="G8" s="83">
        <v>0</v>
      </c>
      <c r="H8" s="85" t="str">
        <f t="shared" si="4"/>
        <v>Kinetic Combat</v>
      </c>
      <c r="I8" s="61">
        <f t="shared" si="5"/>
        <v>1</v>
      </c>
      <c r="J8" s="83">
        <v>0</v>
      </c>
      <c r="K8" s="85" t="str">
        <f t="shared" si="6"/>
        <v xml:space="preserve"> </v>
      </c>
      <c r="L8" s="61">
        <f t="shared" si="7"/>
        <v>0</v>
      </c>
      <c r="M8" s="83">
        <v>0</v>
      </c>
      <c r="N8" s="85" t="str">
        <f t="shared" si="8"/>
        <v xml:space="preserve"> </v>
      </c>
      <c r="O8" s="61">
        <f t="shared" si="9"/>
        <v>0</v>
      </c>
      <c r="P8" s="83">
        <v>0</v>
      </c>
      <c r="Q8" s="85" t="str">
        <f t="shared" si="10"/>
        <v xml:space="preserve"> </v>
      </c>
      <c r="R8" s="61">
        <f t="shared" si="11"/>
        <v>0</v>
      </c>
      <c r="S8" s="83">
        <v>0</v>
      </c>
      <c r="T8" s="85" t="str">
        <f t="shared" si="12"/>
        <v xml:space="preserve"> </v>
      </c>
      <c r="U8" s="61">
        <f t="shared" si="13"/>
        <v>0</v>
      </c>
      <c r="V8" s="83">
        <v>0</v>
      </c>
      <c r="W8" s="85" t="str">
        <f t="shared" si="14"/>
        <v xml:space="preserve"> </v>
      </c>
      <c r="X8" s="61">
        <f t="shared" si="15"/>
        <v>0</v>
      </c>
      <c r="Y8" s="83">
        <v>0</v>
      </c>
      <c r="Z8" s="85" t="str">
        <f t="shared" si="16"/>
        <v xml:space="preserve"> </v>
      </c>
      <c r="AA8" s="61">
        <f t="shared" si="17"/>
        <v>0</v>
      </c>
      <c r="AB8" s="83">
        <v>0</v>
      </c>
      <c r="AC8" s="85" t="str">
        <f t="shared" si="18"/>
        <v xml:space="preserve"> </v>
      </c>
      <c r="AD8" s="61">
        <f t="shared" si="19"/>
        <v>0</v>
      </c>
      <c r="AE8" s="83">
        <v>0</v>
      </c>
      <c r="AF8" s="85" t="str">
        <f t="shared" si="20"/>
        <v xml:space="preserve"> </v>
      </c>
      <c r="AG8" s="61">
        <f t="shared" si="21"/>
        <v>0</v>
      </c>
      <c r="AH8" s="83">
        <v>0</v>
      </c>
      <c r="AI8" s="85" t="str">
        <f t="shared" si="22"/>
        <v xml:space="preserve"> </v>
      </c>
      <c r="AJ8" s="61">
        <f t="shared" si="23"/>
        <v>0</v>
      </c>
      <c r="AK8" s="83">
        <v>0</v>
      </c>
      <c r="AL8" s="85" t="str">
        <f t="shared" si="24"/>
        <v xml:space="preserve"> </v>
      </c>
      <c r="AM8" s="61">
        <f t="shared" si="25"/>
        <v>0</v>
      </c>
      <c r="AN8" s="83">
        <v>0</v>
      </c>
      <c r="AO8" s="85" t="str">
        <f t="shared" si="26"/>
        <v xml:space="preserve"> </v>
      </c>
      <c r="AP8" s="61">
        <f t="shared" si="27"/>
        <v>0</v>
      </c>
      <c r="AQ8" s="83">
        <v>0</v>
      </c>
      <c r="AR8" s="85" t="str">
        <f t="shared" si="28"/>
        <v xml:space="preserve"> </v>
      </c>
      <c r="AS8" s="61">
        <f t="shared" si="29"/>
        <v>0</v>
      </c>
      <c r="AT8" s="83">
        <v>0</v>
      </c>
      <c r="AU8" s="85" t="str">
        <f t="shared" si="30"/>
        <v xml:space="preserve"> </v>
      </c>
      <c r="AV8" s="61">
        <f t="shared" si="31"/>
        <v>0</v>
      </c>
      <c r="AW8" s="83">
        <v>0</v>
      </c>
      <c r="AX8" s="85" t="str">
        <f t="shared" si="32"/>
        <v xml:space="preserve"> </v>
      </c>
      <c r="AY8" s="61">
        <f t="shared" si="33"/>
        <v>0</v>
      </c>
      <c r="AZ8" s="83">
        <v>0</v>
      </c>
      <c r="BA8" s="85" t="str">
        <f t="shared" si="34"/>
        <v xml:space="preserve"> </v>
      </c>
      <c r="BB8" s="61">
        <f t="shared" si="35"/>
        <v>0</v>
      </c>
      <c r="BC8" s="83">
        <v>0</v>
      </c>
      <c r="BD8" s="85" t="str">
        <f t="shared" si="36"/>
        <v xml:space="preserve"> </v>
      </c>
      <c r="BE8" s="61">
        <f t="shared" si="37"/>
        <v>0</v>
      </c>
      <c r="BF8" s="83">
        <v>0</v>
      </c>
      <c r="BG8" s="85" t="str">
        <f t="shared" si="38"/>
        <v xml:space="preserve"> </v>
      </c>
      <c r="BH8" s="61">
        <f t="shared" si="39"/>
        <v>0</v>
      </c>
      <c r="BI8" s="83">
        <v>0</v>
      </c>
      <c r="BJ8" s="85" t="str">
        <f t="shared" si="40"/>
        <v xml:space="preserve"> </v>
      </c>
      <c r="BK8" s="61">
        <f t="shared" si="41"/>
        <v>0</v>
      </c>
      <c r="BL8" s="83">
        <v>0</v>
      </c>
      <c r="BM8" s="85" t="str">
        <f t="shared" si="42"/>
        <v xml:space="preserve"> </v>
      </c>
      <c r="BN8" s="61">
        <f t="shared" si="43"/>
        <v>0</v>
      </c>
      <c r="BO8" s="83">
        <v>0</v>
      </c>
      <c r="BP8" s="85" t="str">
        <f t="shared" si="44"/>
        <v xml:space="preserve"> </v>
      </c>
      <c r="BQ8" s="61">
        <f t="shared" si="45"/>
        <v>0</v>
      </c>
      <c r="BR8" s="83">
        <v>0</v>
      </c>
      <c r="BS8" s="85" t="str">
        <f t="shared" si="46"/>
        <v xml:space="preserve"> </v>
      </c>
      <c r="BT8" s="61">
        <f t="shared" si="47"/>
        <v>0</v>
      </c>
      <c r="BU8" s="83">
        <v>0</v>
      </c>
      <c r="BV8" s="85" t="str">
        <f t="shared" si="48"/>
        <v xml:space="preserve"> </v>
      </c>
      <c r="BW8" s="61">
        <f t="shared" si="49"/>
        <v>0</v>
      </c>
      <c r="BX8" s="83">
        <v>0</v>
      </c>
      <c r="BY8" s="85" t="str">
        <f t="shared" si="50"/>
        <v xml:space="preserve"> </v>
      </c>
      <c r="BZ8" s="61">
        <f t="shared" si="51"/>
        <v>0</v>
      </c>
      <c r="CA8" s="83">
        <v>0</v>
      </c>
      <c r="CB8" s="85" t="str">
        <f t="shared" si="52"/>
        <v xml:space="preserve"> </v>
      </c>
      <c r="CC8" s="61">
        <f t="shared" si="53"/>
        <v>0</v>
      </c>
      <c r="CD8" s="83">
        <v>0</v>
      </c>
      <c r="CE8" s="85" t="str">
        <f t="shared" si="54"/>
        <v xml:space="preserve"> </v>
      </c>
      <c r="CF8" s="61">
        <f t="shared" si="55"/>
        <v>0</v>
      </c>
      <c r="CG8" s="83">
        <v>0</v>
      </c>
      <c r="CH8" s="85" t="str">
        <f t="shared" si="56"/>
        <v xml:space="preserve"> </v>
      </c>
      <c r="CI8" s="61">
        <f t="shared" si="57"/>
        <v>0</v>
      </c>
      <c r="CJ8" s="83">
        <v>0</v>
      </c>
      <c r="CK8" s="85" t="str">
        <f t="shared" si="58"/>
        <v xml:space="preserve"> </v>
      </c>
      <c r="CL8" s="61">
        <f t="shared" si="59"/>
        <v>0</v>
      </c>
      <c r="CM8" s="83">
        <v>0</v>
      </c>
      <c r="CN8" s="63"/>
    </row>
    <row r="9" spans="1:92" x14ac:dyDescent="0.2">
      <c r="A9" s="185">
        <f>'Stat Blocks'!A40</f>
        <v>40</v>
      </c>
      <c r="B9" s="85" t="str">
        <f t="shared" si="0"/>
        <v xml:space="preserve"> </v>
      </c>
      <c r="C9" s="61">
        <f t="shared" si="1"/>
        <v>0</v>
      </c>
      <c r="D9" s="83">
        <v>0</v>
      </c>
      <c r="E9" s="85" t="str">
        <f t="shared" si="2"/>
        <v xml:space="preserve"> </v>
      </c>
      <c r="F9" s="61">
        <f t="shared" si="3"/>
        <v>0</v>
      </c>
      <c r="G9" s="83">
        <v>0</v>
      </c>
      <c r="H9" s="85" t="str">
        <f t="shared" si="4"/>
        <v>Move Object (3)</v>
      </c>
      <c r="I9" s="61">
        <f t="shared" si="5"/>
        <v>3</v>
      </c>
      <c r="J9" s="83">
        <v>0</v>
      </c>
      <c r="K9" s="85" t="str">
        <f t="shared" si="6"/>
        <v xml:space="preserve"> </v>
      </c>
      <c r="L9" s="61">
        <f t="shared" si="7"/>
        <v>0</v>
      </c>
      <c r="M9" s="83">
        <v>0</v>
      </c>
      <c r="N9" s="85" t="str">
        <f t="shared" si="8"/>
        <v xml:space="preserve"> </v>
      </c>
      <c r="O9" s="61">
        <f t="shared" si="9"/>
        <v>0</v>
      </c>
      <c r="P9" s="83">
        <v>0</v>
      </c>
      <c r="Q9" s="85" t="str">
        <f t="shared" si="10"/>
        <v xml:space="preserve"> </v>
      </c>
      <c r="R9" s="61">
        <f t="shared" si="11"/>
        <v>0</v>
      </c>
      <c r="S9" s="83">
        <v>0</v>
      </c>
      <c r="T9" s="85" t="str">
        <f t="shared" si="12"/>
        <v xml:space="preserve"> </v>
      </c>
      <c r="U9" s="61">
        <f t="shared" si="13"/>
        <v>0</v>
      </c>
      <c r="V9" s="83">
        <v>0</v>
      </c>
      <c r="W9" s="85" t="str">
        <f t="shared" si="14"/>
        <v xml:space="preserve"> </v>
      </c>
      <c r="X9" s="61">
        <f t="shared" si="15"/>
        <v>0</v>
      </c>
      <c r="Y9" s="83">
        <v>0</v>
      </c>
      <c r="Z9" s="85" t="str">
        <f t="shared" si="16"/>
        <v xml:space="preserve"> </v>
      </c>
      <c r="AA9" s="61">
        <f t="shared" si="17"/>
        <v>0</v>
      </c>
      <c r="AB9" s="83">
        <v>0</v>
      </c>
      <c r="AC9" s="85" t="str">
        <f t="shared" si="18"/>
        <v xml:space="preserve"> </v>
      </c>
      <c r="AD9" s="61">
        <f t="shared" si="19"/>
        <v>0</v>
      </c>
      <c r="AE9" s="83">
        <v>0</v>
      </c>
      <c r="AF9" s="85" t="str">
        <f t="shared" si="20"/>
        <v xml:space="preserve"> </v>
      </c>
      <c r="AG9" s="61">
        <f t="shared" si="21"/>
        <v>0</v>
      </c>
      <c r="AH9" s="83">
        <v>0</v>
      </c>
      <c r="AI9" s="85" t="str">
        <f t="shared" si="22"/>
        <v xml:space="preserve"> </v>
      </c>
      <c r="AJ9" s="61">
        <f t="shared" si="23"/>
        <v>0</v>
      </c>
      <c r="AK9" s="83">
        <v>0</v>
      </c>
      <c r="AL9" s="85" t="str">
        <f t="shared" si="24"/>
        <v xml:space="preserve"> </v>
      </c>
      <c r="AM9" s="61">
        <f t="shared" si="25"/>
        <v>0</v>
      </c>
      <c r="AN9" s="83">
        <v>0</v>
      </c>
      <c r="AO9" s="85" t="str">
        <f t="shared" si="26"/>
        <v xml:space="preserve"> </v>
      </c>
      <c r="AP9" s="61">
        <f t="shared" si="27"/>
        <v>0</v>
      </c>
      <c r="AQ9" s="83">
        <v>0</v>
      </c>
      <c r="AR9" s="85" t="str">
        <f t="shared" si="28"/>
        <v xml:space="preserve"> </v>
      </c>
      <c r="AS9" s="61">
        <f t="shared" si="29"/>
        <v>0</v>
      </c>
      <c r="AT9" s="83">
        <v>0</v>
      </c>
      <c r="AU9" s="85" t="str">
        <f t="shared" si="30"/>
        <v xml:space="preserve"> </v>
      </c>
      <c r="AV9" s="61">
        <f t="shared" si="31"/>
        <v>0</v>
      </c>
      <c r="AW9" s="83">
        <v>0</v>
      </c>
      <c r="AX9" s="85" t="str">
        <f t="shared" si="32"/>
        <v xml:space="preserve"> </v>
      </c>
      <c r="AY9" s="61">
        <f t="shared" si="33"/>
        <v>0</v>
      </c>
      <c r="AZ9" s="83">
        <v>0</v>
      </c>
      <c r="BA9" s="85" t="str">
        <f t="shared" si="34"/>
        <v xml:space="preserve"> </v>
      </c>
      <c r="BB9" s="61">
        <f t="shared" si="35"/>
        <v>0</v>
      </c>
      <c r="BC9" s="83">
        <v>0</v>
      </c>
      <c r="BD9" s="85" t="str">
        <f t="shared" si="36"/>
        <v xml:space="preserve"> </v>
      </c>
      <c r="BE9" s="61">
        <f t="shared" si="37"/>
        <v>0</v>
      </c>
      <c r="BF9" s="83">
        <v>0</v>
      </c>
      <c r="BG9" s="85" t="str">
        <f t="shared" si="38"/>
        <v xml:space="preserve"> </v>
      </c>
      <c r="BH9" s="61">
        <f t="shared" si="39"/>
        <v>0</v>
      </c>
      <c r="BI9" s="83">
        <v>0</v>
      </c>
      <c r="BJ9" s="85" t="str">
        <f t="shared" si="40"/>
        <v xml:space="preserve"> </v>
      </c>
      <c r="BK9" s="61">
        <f t="shared" si="41"/>
        <v>0</v>
      </c>
      <c r="BL9" s="83">
        <v>0</v>
      </c>
      <c r="BM9" s="85" t="str">
        <f t="shared" si="42"/>
        <v xml:space="preserve"> </v>
      </c>
      <c r="BN9" s="61">
        <f t="shared" si="43"/>
        <v>0</v>
      </c>
      <c r="BO9" s="83">
        <v>0</v>
      </c>
      <c r="BP9" s="85" t="str">
        <f t="shared" si="44"/>
        <v xml:space="preserve"> </v>
      </c>
      <c r="BQ9" s="61">
        <f t="shared" si="45"/>
        <v>0</v>
      </c>
      <c r="BR9" s="83">
        <v>0</v>
      </c>
      <c r="BS9" s="85" t="str">
        <f t="shared" si="46"/>
        <v xml:space="preserve"> </v>
      </c>
      <c r="BT9" s="61">
        <f t="shared" si="47"/>
        <v>0</v>
      </c>
      <c r="BU9" s="83">
        <v>0</v>
      </c>
      <c r="BV9" s="85" t="str">
        <f t="shared" si="48"/>
        <v xml:space="preserve"> </v>
      </c>
      <c r="BW9" s="61">
        <f t="shared" si="49"/>
        <v>0</v>
      </c>
      <c r="BX9" s="83">
        <v>0</v>
      </c>
      <c r="BY9" s="85" t="str">
        <f t="shared" si="50"/>
        <v xml:space="preserve"> </v>
      </c>
      <c r="BZ9" s="61">
        <f t="shared" si="51"/>
        <v>0</v>
      </c>
      <c r="CA9" s="83">
        <v>0</v>
      </c>
      <c r="CB9" s="85" t="str">
        <f t="shared" si="52"/>
        <v xml:space="preserve"> </v>
      </c>
      <c r="CC9" s="61">
        <f t="shared" si="53"/>
        <v>0</v>
      </c>
      <c r="CD9" s="83">
        <v>0</v>
      </c>
      <c r="CE9" s="85" t="str">
        <f t="shared" si="54"/>
        <v xml:space="preserve"> </v>
      </c>
      <c r="CF9" s="61">
        <f t="shared" si="55"/>
        <v>0</v>
      </c>
      <c r="CG9" s="83">
        <v>0</v>
      </c>
      <c r="CH9" s="85" t="str">
        <f t="shared" si="56"/>
        <v xml:space="preserve"> </v>
      </c>
      <c r="CI9" s="61">
        <f t="shared" si="57"/>
        <v>0</v>
      </c>
      <c r="CJ9" s="83">
        <v>0</v>
      </c>
      <c r="CK9" s="85" t="str">
        <f t="shared" si="58"/>
        <v xml:space="preserve"> </v>
      </c>
      <c r="CL9" s="61">
        <f t="shared" si="59"/>
        <v>0</v>
      </c>
      <c r="CM9" s="83">
        <v>0</v>
      </c>
      <c r="CN9" s="63"/>
    </row>
    <row r="10" spans="1:92" x14ac:dyDescent="0.2">
      <c r="A10" s="185">
        <f>'Stat Blocks'!A41</f>
        <v>41</v>
      </c>
      <c r="B10" s="85" t="str">
        <f t="shared" si="0"/>
        <v xml:space="preserve"> </v>
      </c>
      <c r="C10" s="61">
        <f t="shared" si="1"/>
        <v>0</v>
      </c>
      <c r="D10" s="83">
        <v>0</v>
      </c>
      <c r="E10" s="85" t="str">
        <f t="shared" si="2"/>
        <v xml:space="preserve"> </v>
      </c>
      <c r="F10" s="61">
        <f t="shared" si="3"/>
        <v>0</v>
      </c>
      <c r="G10" s="83">
        <v>0</v>
      </c>
      <c r="H10" s="85" t="str">
        <f t="shared" si="4"/>
        <v>Negate Energy</v>
      </c>
      <c r="I10" s="61">
        <f t="shared" si="5"/>
        <v>1</v>
      </c>
      <c r="J10" s="83">
        <v>0</v>
      </c>
      <c r="K10" s="85" t="str">
        <f t="shared" si="6"/>
        <v xml:space="preserve"> </v>
      </c>
      <c r="L10" s="61">
        <f t="shared" si="7"/>
        <v>0</v>
      </c>
      <c r="M10" s="83">
        <v>0</v>
      </c>
      <c r="N10" s="85" t="str">
        <f t="shared" si="8"/>
        <v xml:space="preserve"> </v>
      </c>
      <c r="O10" s="61">
        <f t="shared" si="9"/>
        <v>0</v>
      </c>
      <c r="P10" s="83">
        <v>0</v>
      </c>
      <c r="Q10" s="85" t="str">
        <f t="shared" si="10"/>
        <v xml:space="preserve"> </v>
      </c>
      <c r="R10" s="61">
        <f t="shared" si="11"/>
        <v>0</v>
      </c>
      <c r="S10" s="83">
        <v>0</v>
      </c>
      <c r="T10" s="85" t="str">
        <f t="shared" si="12"/>
        <v xml:space="preserve"> </v>
      </c>
      <c r="U10" s="61">
        <f t="shared" si="13"/>
        <v>0</v>
      </c>
      <c r="V10" s="83">
        <v>0</v>
      </c>
      <c r="W10" s="85" t="str">
        <f t="shared" si="14"/>
        <v xml:space="preserve"> </v>
      </c>
      <c r="X10" s="61">
        <f t="shared" si="15"/>
        <v>0</v>
      </c>
      <c r="Y10" s="83">
        <v>0</v>
      </c>
      <c r="Z10" s="85" t="str">
        <f t="shared" si="16"/>
        <v xml:space="preserve"> </v>
      </c>
      <c r="AA10" s="61">
        <f t="shared" si="17"/>
        <v>0</v>
      </c>
      <c r="AB10" s="83">
        <v>0</v>
      </c>
      <c r="AC10" s="85" t="str">
        <f t="shared" si="18"/>
        <v xml:space="preserve"> </v>
      </c>
      <c r="AD10" s="61">
        <f t="shared" si="19"/>
        <v>0</v>
      </c>
      <c r="AE10" s="83">
        <v>0</v>
      </c>
      <c r="AF10" s="85" t="str">
        <f t="shared" si="20"/>
        <v xml:space="preserve"> </v>
      </c>
      <c r="AG10" s="61">
        <f t="shared" si="21"/>
        <v>0</v>
      </c>
      <c r="AH10" s="83">
        <v>0</v>
      </c>
      <c r="AI10" s="85" t="str">
        <f t="shared" si="22"/>
        <v xml:space="preserve"> </v>
      </c>
      <c r="AJ10" s="61">
        <f t="shared" si="23"/>
        <v>0</v>
      </c>
      <c r="AK10" s="83">
        <v>0</v>
      </c>
      <c r="AL10" s="85" t="str">
        <f t="shared" si="24"/>
        <v xml:space="preserve"> </v>
      </c>
      <c r="AM10" s="61">
        <f t="shared" si="25"/>
        <v>0</v>
      </c>
      <c r="AN10" s="83">
        <v>0</v>
      </c>
      <c r="AO10" s="85" t="str">
        <f t="shared" si="26"/>
        <v xml:space="preserve"> </v>
      </c>
      <c r="AP10" s="61">
        <f t="shared" si="27"/>
        <v>0</v>
      </c>
      <c r="AQ10" s="83">
        <v>0</v>
      </c>
      <c r="AR10" s="85" t="str">
        <f t="shared" si="28"/>
        <v xml:space="preserve"> </v>
      </c>
      <c r="AS10" s="61">
        <f t="shared" si="29"/>
        <v>0</v>
      </c>
      <c r="AT10" s="83">
        <v>0</v>
      </c>
      <c r="AU10" s="85" t="str">
        <f t="shared" si="30"/>
        <v xml:space="preserve"> </v>
      </c>
      <c r="AV10" s="61">
        <f t="shared" si="31"/>
        <v>0</v>
      </c>
      <c r="AW10" s="83">
        <v>0</v>
      </c>
      <c r="AX10" s="85" t="str">
        <f t="shared" si="32"/>
        <v xml:space="preserve"> </v>
      </c>
      <c r="AY10" s="61">
        <f t="shared" si="33"/>
        <v>0</v>
      </c>
      <c r="AZ10" s="83">
        <v>0</v>
      </c>
      <c r="BA10" s="85" t="str">
        <f t="shared" si="34"/>
        <v xml:space="preserve"> </v>
      </c>
      <c r="BB10" s="61">
        <f t="shared" si="35"/>
        <v>0</v>
      </c>
      <c r="BC10" s="83">
        <v>0</v>
      </c>
      <c r="BD10" s="85" t="str">
        <f t="shared" si="36"/>
        <v xml:space="preserve"> </v>
      </c>
      <c r="BE10" s="61">
        <f t="shared" si="37"/>
        <v>0</v>
      </c>
      <c r="BF10" s="83">
        <v>0</v>
      </c>
      <c r="BG10" s="85" t="str">
        <f t="shared" si="38"/>
        <v xml:space="preserve"> </v>
      </c>
      <c r="BH10" s="61">
        <f t="shared" si="39"/>
        <v>0</v>
      </c>
      <c r="BI10" s="83">
        <v>0</v>
      </c>
      <c r="BJ10" s="85" t="str">
        <f t="shared" si="40"/>
        <v xml:space="preserve"> </v>
      </c>
      <c r="BK10" s="61">
        <f t="shared" si="41"/>
        <v>0</v>
      </c>
      <c r="BL10" s="83">
        <v>0</v>
      </c>
      <c r="BM10" s="85" t="str">
        <f t="shared" si="42"/>
        <v xml:space="preserve"> </v>
      </c>
      <c r="BN10" s="61">
        <f t="shared" si="43"/>
        <v>0</v>
      </c>
      <c r="BO10" s="83">
        <v>0</v>
      </c>
      <c r="BP10" s="85" t="str">
        <f t="shared" si="44"/>
        <v xml:space="preserve"> </v>
      </c>
      <c r="BQ10" s="61">
        <f t="shared" si="45"/>
        <v>0</v>
      </c>
      <c r="BR10" s="83">
        <v>0</v>
      </c>
      <c r="BS10" s="85" t="str">
        <f t="shared" si="46"/>
        <v xml:space="preserve"> </v>
      </c>
      <c r="BT10" s="61">
        <f t="shared" si="47"/>
        <v>0</v>
      </c>
      <c r="BU10" s="83">
        <v>0</v>
      </c>
      <c r="BV10" s="85" t="str">
        <f t="shared" si="48"/>
        <v xml:space="preserve"> </v>
      </c>
      <c r="BW10" s="61">
        <f t="shared" si="49"/>
        <v>0</v>
      </c>
      <c r="BX10" s="83">
        <v>0</v>
      </c>
      <c r="BY10" s="85" t="str">
        <f t="shared" si="50"/>
        <v xml:space="preserve"> </v>
      </c>
      <c r="BZ10" s="61">
        <f t="shared" si="51"/>
        <v>0</v>
      </c>
      <c r="CA10" s="83">
        <v>0</v>
      </c>
      <c r="CB10" s="85" t="str">
        <f t="shared" si="52"/>
        <v xml:space="preserve"> </v>
      </c>
      <c r="CC10" s="61">
        <f t="shared" si="53"/>
        <v>0</v>
      </c>
      <c r="CD10" s="83">
        <v>0</v>
      </c>
      <c r="CE10" s="85" t="str">
        <f t="shared" si="54"/>
        <v xml:space="preserve"> </v>
      </c>
      <c r="CF10" s="61">
        <f t="shared" si="55"/>
        <v>0</v>
      </c>
      <c r="CG10" s="83">
        <v>0</v>
      </c>
      <c r="CH10" s="85" t="str">
        <f t="shared" si="56"/>
        <v xml:space="preserve"> </v>
      </c>
      <c r="CI10" s="61">
        <f t="shared" si="57"/>
        <v>0</v>
      </c>
      <c r="CJ10" s="83">
        <v>0</v>
      </c>
      <c r="CK10" s="85" t="str">
        <f t="shared" si="58"/>
        <v xml:space="preserve"> </v>
      </c>
      <c r="CL10" s="61">
        <f t="shared" si="59"/>
        <v>0</v>
      </c>
      <c r="CM10" s="83">
        <v>0</v>
      </c>
      <c r="CN10" s="63"/>
    </row>
    <row r="11" spans="1:92" x14ac:dyDescent="0.2">
      <c r="A11" s="185">
        <f>'Stat Blocks'!A42</f>
        <v>42</v>
      </c>
      <c r="B11" s="85" t="str">
        <f t="shared" si="0"/>
        <v xml:space="preserve"> </v>
      </c>
      <c r="C11" s="61">
        <f t="shared" si="1"/>
        <v>0</v>
      </c>
      <c r="D11" s="83">
        <v>0</v>
      </c>
      <c r="E11" s="85" t="str">
        <f t="shared" si="2"/>
        <v xml:space="preserve"> </v>
      </c>
      <c r="F11" s="61">
        <f t="shared" si="3"/>
        <v>0</v>
      </c>
      <c r="G11" s="83">
        <v>0</v>
      </c>
      <c r="H11" s="85" t="str">
        <f t="shared" si="4"/>
        <v>Rebuke</v>
      </c>
      <c r="I11" s="61">
        <f t="shared" si="5"/>
        <v>1</v>
      </c>
      <c r="J11" s="83">
        <v>0</v>
      </c>
      <c r="K11" s="85" t="str">
        <f t="shared" si="6"/>
        <v xml:space="preserve"> </v>
      </c>
      <c r="L11" s="61">
        <f t="shared" si="7"/>
        <v>0</v>
      </c>
      <c r="M11" s="83">
        <v>0</v>
      </c>
      <c r="N11" s="85" t="str">
        <f t="shared" si="8"/>
        <v xml:space="preserve"> </v>
      </c>
      <c r="O11" s="61">
        <f t="shared" si="9"/>
        <v>0</v>
      </c>
      <c r="P11" s="83">
        <v>0</v>
      </c>
      <c r="Q11" s="85" t="str">
        <f t="shared" si="10"/>
        <v xml:space="preserve"> </v>
      </c>
      <c r="R11" s="61">
        <f t="shared" si="11"/>
        <v>0</v>
      </c>
      <c r="S11" s="83">
        <v>0</v>
      </c>
      <c r="T11" s="85" t="str">
        <f t="shared" si="12"/>
        <v xml:space="preserve"> </v>
      </c>
      <c r="U11" s="61">
        <f t="shared" si="13"/>
        <v>0</v>
      </c>
      <c r="V11" s="83">
        <v>0</v>
      </c>
      <c r="W11" s="85" t="str">
        <f t="shared" si="14"/>
        <v xml:space="preserve"> </v>
      </c>
      <c r="X11" s="61">
        <f t="shared" si="15"/>
        <v>0</v>
      </c>
      <c r="Y11" s="83">
        <v>0</v>
      </c>
      <c r="Z11" s="85" t="str">
        <f t="shared" si="16"/>
        <v xml:space="preserve"> </v>
      </c>
      <c r="AA11" s="61">
        <f t="shared" si="17"/>
        <v>0</v>
      </c>
      <c r="AB11" s="83">
        <v>0</v>
      </c>
      <c r="AC11" s="85" t="str">
        <f t="shared" si="18"/>
        <v xml:space="preserve"> </v>
      </c>
      <c r="AD11" s="61">
        <f t="shared" si="19"/>
        <v>0</v>
      </c>
      <c r="AE11" s="83">
        <v>0</v>
      </c>
      <c r="AF11" s="85" t="str">
        <f t="shared" si="20"/>
        <v xml:space="preserve"> </v>
      </c>
      <c r="AG11" s="61">
        <f t="shared" si="21"/>
        <v>0</v>
      </c>
      <c r="AH11" s="83">
        <v>0</v>
      </c>
      <c r="AI11" s="85" t="str">
        <f t="shared" si="22"/>
        <v xml:space="preserve"> </v>
      </c>
      <c r="AJ11" s="61">
        <f t="shared" si="23"/>
        <v>0</v>
      </c>
      <c r="AK11" s="83">
        <v>0</v>
      </c>
      <c r="AL11" s="85" t="str">
        <f t="shared" si="24"/>
        <v xml:space="preserve"> </v>
      </c>
      <c r="AM11" s="61">
        <f t="shared" si="25"/>
        <v>0</v>
      </c>
      <c r="AN11" s="83">
        <v>0</v>
      </c>
      <c r="AO11" s="85" t="str">
        <f t="shared" si="26"/>
        <v xml:space="preserve"> </v>
      </c>
      <c r="AP11" s="61">
        <f t="shared" si="27"/>
        <v>0</v>
      </c>
      <c r="AQ11" s="83">
        <v>0</v>
      </c>
      <c r="AR11" s="85" t="str">
        <f t="shared" si="28"/>
        <v xml:space="preserve"> </v>
      </c>
      <c r="AS11" s="61">
        <f t="shared" si="29"/>
        <v>0</v>
      </c>
      <c r="AT11" s="83">
        <v>0</v>
      </c>
      <c r="AU11" s="85" t="str">
        <f t="shared" si="30"/>
        <v xml:space="preserve"> </v>
      </c>
      <c r="AV11" s="61">
        <f t="shared" si="31"/>
        <v>0</v>
      </c>
      <c r="AW11" s="83">
        <v>0</v>
      </c>
      <c r="AX11" s="85" t="str">
        <f t="shared" si="32"/>
        <v xml:space="preserve"> </v>
      </c>
      <c r="AY11" s="61">
        <f t="shared" si="33"/>
        <v>0</v>
      </c>
      <c r="AZ11" s="83">
        <v>0</v>
      </c>
      <c r="BA11" s="85" t="str">
        <f t="shared" si="34"/>
        <v xml:space="preserve"> </v>
      </c>
      <c r="BB11" s="61">
        <f t="shared" si="35"/>
        <v>0</v>
      </c>
      <c r="BC11" s="83">
        <v>0</v>
      </c>
      <c r="BD11" s="85" t="str">
        <f t="shared" si="36"/>
        <v xml:space="preserve"> </v>
      </c>
      <c r="BE11" s="61">
        <f t="shared" si="37"/>
        <v>0</v>
      </c>
      <c r="BF11" s="83">
        <v>0</v>
      </c>
      <c r="BG11" s="85" t="str">
        <f t="shared" si="38"/>
        <v xml:space="preserve"> </v>
      </c>
      <c r="BH11" s="61">
        <f t="shared" si="39"/>
        <v>0</v>
      </c>
      <c r="BI11" s="83">
        <v>0</v>
      </c>
      <c r="BJ11" s="85" t="str">
        <f t="shared" si="40"/>
        <v xml:space="preserve"> </v>
      </c>
      <c r="BK11" s="61">
        <f t="shared" si="41"/>
        <v>0</v>
      </c>
      <c r="BL11" s="83">
        <v>0</v>
      </c>
      <c r="BM11" s="85" t="str">
        <f t="shared" si="42"/>
        <v xml:space="preserve"> </v>
      </c>
      <c r="BN11" s="61">
        <f t="shared" si="43"/>
        <v>0</v>
      </c>
      <c r="BO11" s="83">
        <v>0</v>
      </c>
      <c r="BP11" s="85" t="str">
        <f t="shared" si="44"/>
        <v xml:space="preserve"> </v>
      </c>
      <c r="BQ11" s="61">
        <f t="shared" si="45"/>
        <v>0</v>
      </c>
      <c r="BR11" s="83">
        <v>0</v>
      </c>
      <c r="BS11" s="85" t="str">
        <f t="shared" si="46"/>
        <v xml:space="preserve"> </v>
      </c>
      <c r="BT11" s="61">
        <f t="shared" si="47"/>
        <v>0</v>
      </c>
      <c r="BU11" s="83">
        <v>0</v>
      </c>
      <c r="BV11" s="85" t="str">
        <f t="shared" si="48"/>
        <v xml:space="preserve"> </v>
      </c>
      <c r="BW11" s="61">
        <f t="shared" si="49"/>
        <v>0</v>
      </c>
      <c r="BX11" s="83">
        <v>0</v>
      </c>
      <c r="BY11" s="85" t="str">
        <f t="shared" si="50"/>
        <v xml:space="preserve"> </v>
      </c>
      <c r="BZ11" s="61">
        <f t="shared" si="51"/>
        <v>0</v>
      </c>
      <c r="CA11" s="83">
        <v>0</v>
      </c>
      <c r="CB11" s="85" t="str">
        <f t="shared" si="52"/>
        <v xml:space="preserve"> </v>
      </c>
      <c r="CC11" s="61">
        <f t="shared" si="53"/>
        <v>0</v>
      </c>
      <c r="CD11" s="83">
        <v>0</v>
      </c>
      <c r="CE11" s="85" t="str">
        <f t="shared" si="54"/>
        <v xml:space="preserve"> </v>
      </c>
      <c r="CF11" s="61">
        <f t="shared" si="55"/>
        <v>0</v>
      </c>
      <c r="CG11" s="83">
        <v>0</v>
      </c>
      <c r="CH11" s="85" t="str">
        <f t="shared" si="56"/>
        <v xml:space="preserve"> </v>
      </c>
      <c r="CI11" s="61">
        <f t="shared" si="57"/>
        <v>0</v>
      </c>
      <c r="CJ11" s="83">
        <v>0</v>
      </c>
      <c r="CK11" s="85" t="str">
        <f t="shared" si="58"/>
        <v xml:space="preserve"> </v>
      </c>
      <c r="CL11" s="61">
        <f t="shared" si="59"/>
        <v>0</v>
      </c>
      <c r="CM11" s="83">
        <v>0</v>
      </c>
      <c r="CN11" s="63"/>
    </row>
    <row r="12" spans="1:92" x14ac:dyDescent="0.2">
      <c r="A12" s="185">
        <f>'Stat Blocks'!A43</f>
        <v>43</v>
      </c>
      <c r="B12" s="85" t="str">
        <f t="shared" si="0"/>
        <v xml:space="preserve"> </v>
      </c>
      <c r="C12" s="61">
        <f t="shared" si="1"/>
        <v>0</v>
      </c>
      <c r="D12" s="83">
        <v>0</v>
      </c>
      <c r="E12" s="85" t="str">
        <f t="shared" si="2"/>
        <v xml:space="preserve"> </v>
      </c>
      <c r="F12" s="61">
        <f t="shared" si="3"/>
        <v>0</v>
      </c>
      <c r="G12" s="83">
        <v>0</v>
      </c>
      <c r="H12" s="85" t="str">
        <f t="shared" si="4"/>
        <v>Repulse</v>
      </c>
      <c r="I12" s="61">
        <f t="shared" si="5"/>
        <v>1</v>
      </c>
      <c r="J12" s="83">
        <v>0</v>
      </c>
      <c r="K12" s="85" t="str">
        <f t="shared" si="6"/>
        <v xml:space="preserve"> </v>
      </c>
      <c r="L12" s="61">
        <f t="shared" si="7"/>
        <v>0</v>
      </c>
      <c r="M12" s="83">
        <v>0</v>
      </c>
      <c r="N12" s="85" t="str">
        <f t="shared" si="8"/>
        <v xml:space="preserve"> </v>
      </c>
      <c r="O12" s="61">
        <f t="shared" si="9"/>
        <v>0</v>
      </c>
      <c r="P12" s="83">
        <v>0</v>
      </c>
      <c r="Q12" s="85" t="str">
        <f t="shared" si="10"/>
        <v xml:space="preserve"> </v>
      </c>
      <c r="R12" s="61">
        <f t="shared" si="11"/>
        <v>0</v>
      </c>
      <c r="S12" s="83">
        <v>0</v>
      </c>
      <c r="T12" s="85" t="str">
        <f t="shared" si="12"/>
        <v xml:space="preserve"> </v>
      </c>
      <c r="U12" s="61">
        <f t="shared" si="13"/>
        <v>0</v>
      </c>
      <c r="V12" s="83">
        <v>0</v>
      </c>
      <c r="W12" s="85" t="str">
        <f t="shared" si="14"/>
        <v xml:space="preserve"> </v>
      </c>
      <c r="X12" s="61">
        <f t="shared" si="15"/>
        <v>0</v>
      </c>
      <c r="Y12" s="83">
        <v>0</v>
      </c>
      <c r="Z12" s="85" t="str">
        <f t="shared" si="16"/>
        <v xml:space="preserve"> </v>
      </c>
      <c r="AA12" s="61">
        <f t="shared" si="17"/>
        <v>0</v>
      </c>
      <c r="AB12" s="83">
        <v>0</v>
      </c>
      <c r="AC12" s="85" t="str">
        <f t="shared" si="18"/>
        <v xml:space="preserve"> </v>
      </c>
      <c r="AD12" s="61">
        <f t="shared" si="19"/>
        <v>0</v>
      </c>
      <c r="AE12" s="83">
        <v>0</v>
      </c>
      <c r="AF12" s="85" t="str">
        <f t="shared" si="20"/>
        <v xml:space="preserve"> </v>
      </c>
      <c r="AG12" s="61">
        <f t="shared" si="21"/>
        <v>0</v>
      </c>
      <c r="AH12" s="83">
        <v>0</v>
      </c>
      <c r="AI12" s="85" t="str">
        <f t="shared" si="22"/>
        <v xml:space="preserve"> </v>
      </c>
      <c r="AJ12" s="61">
        <f t="shared" si="23"/>
        <v>0</v>
      </c>
      <c r="AK12" s="83">
        <v>0</v>
      </c>
      <c r="AL12" s="85" t="str">
        <f t="shared" si="24"/>
        <v xml:space="preserve"> </v>
      </c>
      <c r="AM12" s="61">
        <f t="shared" si="25"/>
        <v>0</v>
      </c>
      <c r="AN12" s="83">
        <v>0</v>
      </c>
      <c r="AO12" s="85" t="str">
        <f t="shared" si="26"/>
        <v xml:space="preserve"> </v>
      </c>
      <c r="AP12" s="61">
        <f t="shared" si="27"/>
        <v>0</v>
      </c>
      <c r="AQ12" s="83">
        <v>0</v>
      </c>
      <c r="AR12" s="85" t="str">
        <f t="shared" si="28"/>
        <v xml:space="preserve"> </v>
      </c>
      <c r="AS12" s="61">
        <f t="shared" si="29"/>
        <v>0</v>
      </c>
      <c r="AT12" s="83">
        <v>0</v>
      </c>
      <c r="AU12" s="85" t="str">
        <f t="shared" si="30"/>
        <v xml:space="preserve"> </v>
      </c>
      <c r="AV12" s="61">
        <f t="shared" si="31"/>
        <v>0</v>
      </c>
      <c r="AW12" s="83">
        <v>0</v>
      </c>
      <c r="AX12" s="85" t="str">
        <f t="shared" si="32"/>
        <v xml:space="preserve"> </v>
      </c>
      <c r="AY12" s="61">
        <f t="shared" si="33"/>
        <v>0</v>
      </c>
      <c r="AZ12" s="83">
        <v>0</v>
      </c>
      <c r="BA12" s="85" t="str">
        <f t="shared" si="34"/>
        <v xml:space="preserve"> </v>
      </c>
      <c r="BB12" s="61">
        <f t="shared" si="35"/>
        <v>0</v>
      </c>
      <c r="BC12" s="83">
        <v>0</v>
      </c>
      <c r="BD12" s="85" t="str">
        <f t="shared" si="36"/>
        <v xml:space="preserve"> </v>
      </c>
      <c r="BE12" s="61">
        <f t="shared" si="37"/>
        <v>0</v>
      </c>
      <c r="BF12" s="83">
        <v>0</v>
      </c>
      <c r="BG12" s="85" t="str">
        <f t="shared" si="38"/>
        <v xml:space="preserve"> </v>
      </c>
      <c r="BH12" s="61">
        <f t="shared" si="39"/>
        <v>0</v>
      </c>
      <c r="BI12" s="83">
        <v>0</v>
      </c>
      <c r="BJ12" s="85" t="str">
        <f t="shared" si="40"/>
        <v xml:space="preserve"> </v>
      </c>
      <c r="BK12" s="61">
        <f t="shared" si="41"/>
        <v>0</v>
      </c>
      <c r="BL12" s="83">
        <v>0</v>
      </c>
      <c r="BM12" s="85" t="str">
        <f t="shared" si="42"/>
        <v xml:space="preserve"> </v>
      </c>
      <c r="BN12" s="61">
        <f t="shared" si="43"/>
        <v>0</v>
      </c>
      <c r="BO12" s="83">
        <v>0</v>
      </c>
      <c r="BP12" s="85" t="str">
        <f t="shared" si="44"/>
        <v xml:space="preserve"> </v>
      </c>
      <c r="BQ12" s="61">
        <f t="shared" si="45"/>
        <v>0</v>
      </c>
      <c r="BR12" s="83">
        <v>0</v>
      </c>
      <c r="BS12" s="85" t="str">
        <f t="shared" si="46"/>
        <v xml:space="preserve"> </v>
      </c>
      <c r="BT12" s="61">
        <f t="shared" si="47"/>
        <v>0</v>
      </c>
      <c r="BU12" s="83">
        <v>0</v>
      </c>
      <c r="BV12" s="85" t="str">
        <f t="shared" si="48"/>
        <v xml:space="preserve"> </v>
      </c>
      <c r="BW12" s="61">
        <f t="shared" si="49"/>
        <v>0</v>
      </c>
      <c r="BX12" s="83">
        <v>0</v>
      </c>
      <c r="BY12" s="85" t="str">
        <f t="shared" si="50"/>
        <v xml:space="preserve"> </v>
      </c>
      <c r="BZ12" s="61">
        <f t="shared" si="51"/>
        <v>0</v>
      </c>
      <c r="CA12" s="83">
        <v>0</v>
      </c>
      <c r="CB12" s="85" t="str">
        <f t="shared" si="52"/>
        <v xml:space="preserve"> </v>
      </c>
      <c r="CC12" s="61">
        <f t="shared" si="53"/>
        <v>0</v>
      </c>
      <c r="CD12" s="83">
        <v>0</v>
      </c>
      <c r="CE12" s="85" t="str">
        <f t="shared" si="54"/>
        <v xml:space="preserve"> </v>
      </c>
      <c r="CF12" s="61">
        <f t="shared" si="55"/>
        <v>0</v>
      </c>
      <c r="CG12" s="83">
        <v>0</v>
      </c>
      <c r="CH12" s="85" t="str">
        <f t="shared" si="56"/>
        <v xml:space="preserve"> </v>
      </c>
      <c r="CI12" s="61">
        <f t="shared" si="57"/>
        <v>0</v>
      </c>
      <c r="CJ12" s="83">
        <v>0</v>
      </c>
      <c r="CK12" s="85" t="str">
        <f t="shared" si="58"/>
        <v xml:space="preserve"> </v>
      </c>
      <c r="CL12" s="61">
        <f t="shared" si="59"/>
        <v>0</v>
      </c>
      <c r="CM12" s="83">
        <v>0</v>
      </c>
      <c r="CN12" s="63"/>
    </row>
    <row r="13" spans="1:92" x14ac:dyDescent="0.2">
      <c r="A13" s="185">
        <f>'Stat Blocks'!A44</f>
        <v>44</v>
      </c>
      <c r="B13" s="85" t="str">
        <f t="shared" si="0"/>
        <v xml:space="preserve"> </v>
      </c>
      <c r="C13" s="61">
        <f t="shared" si="1"/>
        <v>0</v>
      </c>
      <c r="D13" s="83">
        <v>0</v>
      </c>
      <c r="E13" s="85" t="str">
        <f t="shared" si="2"/>
        <v xml:space="preserve"> </v>
      </c>
      <c r="F13" s="61">
        <f t="shared" si="3"/>
        <v>0</v>
      </c>
      <c r="G13" s="83">
        <v>0</v>
      </c>
      <c r="H13" s="85" t="str">
        <f t="shared" si="4"/>
        <v>Pushing Slash</v>
      </c>
      <c r="I13" s="61">
        <f t="shared" si="5"/>
        <v>1</v>
      </c>
      <c r="J13" s="83">
        <v>0</v>
      </c>
      <c r="K13" s="85" t="str">
        <f t="shared" si="6"/>
        <v xml:space="preserve"> </v>
      </c>
      <c r="L13" s="61">
        <f t="shared" si="7"/>
        <v>0</v>
      </c>
      <c r="M13" s="83">
        <v>0</v>
      </c>
      <c r="N13" s="85" t="str">
        <f t="shared" si="8"/>
        <v xml:space="preserve"> </v>
      </c>
      <c r="O13" s="61">
        <f t="shared" si="9"/>
        <v>0</v>
      </c>
      <c r="P13" s="83">
        <v>0</v>
      </c>
      <c r="Q13" s="85" t="str">
        <f t="shared" si="10"/>
        <v xml:space="preserve"> </v>
      </c>
      <c r="R13" s="61">
        <f t="shared" si="11"/>
        <v>0</v>
      </c>
      <c r="S13" s="83">
        <v>0</v>
      </c>
      <c r="T13" s="85" t="str">
        <f t="shared" si="12"/>
        <v xml:space="preserve"> </v>
      </c>
      <c r="U13" s="61">
        <f t="shared" si="13"/>
        <v>0</v>
      </c>
      <c r="V13" s="83">
        <v>0</v>
      </c>
      <c r="W13" s="85" t="str">
        <f t="shared" si="14"/>
        <v xml:space="preserve"> </v>
      </c>
      <c r="X13" s="61">
        <f t="shared" si="15"/>
        <v>0</v>
      </c>
      <c r="Y13" s="83">
        <v>0</v>
      </c>
      <c r="Z13" s="85" t="str">
        <f t="shared" si="16"/>
        <v xml:space="preserve"> </v>
      </c>
      <c r="AA13" s="61">
        <f t="shared" si="17"/>
        <v>0</v>
      </c>
      <c r="AB13" s="83">
        <v>0</v>
      </c>
      <c r="AC13" s="85" t="str">
        <f t="shared" si="18"/>
        <v xml:space="preserve"> </v>
      </c>
      <c r="AD13" s="61">
        <f t="shared" si="19"/>
        <v>0</v>
      </c>
      <c r="AE13" s="83">
        <v>0</v>
      </c>
      <c r="AF13" s="85" t="str">
        <f t="shared" si="20"/>
        <v xml:space="preserve"> </v>
      </c>
      <c r="AG13" s="61">
        <f t="shared" si="21"/>
        <v>0</v>
      </c>
      <c r="AH13" s="83">
        <v>0</v>
      </c>
      <c r="AI13" s="85" t="str">
        <f t="shared" si="22"/>
        <v xml:space="preserve"> </v>
      </c>
      <c r="AJ13" s="61">
        <f t="shared" si="23"/>
        <v>0</v>
      </c>
      <c r="AK13" s="83">
        <v>0</v>
      </c>
      <c r="AL13" s="85" t="str">
        <f t="shared" si="24"/>
        <v xml:space="preserve"> </v>
      </c>
      <c r="AM13" s="61">
        <f t="shared" si="25"/>
        <v>0</v>
      </c>
      <c r="AN13" s="83">
        <v>0</v>
      </c>
      <c r="AO13" s="85" t="str">
        <f t="shared" si="26"/>
        <v xml:space="preserve"> </v>
      </c>
      <c r="AP13" s="61">
        <f t="shared" si="27"/>
        <v>0</v>
      </c>
      <c r="AQ13" s="83">
        <v>0</v>
      </c>
      <c r="AR13" s="85" t="str">
        <f t="shared" si="28"/>
        <v xml:space="preserve"> </v>
      </c>
      <c r="AS13" s="61">
        <f t="shared" si="29"/>
        <v>0</v>
      </c>
      <c r="AT13" s="83">
        <v>0</v>
      </c>
      <c r="AU13" s="85" t="str">
        <f t="shared" si="30"/>
        <v xml:space="preserve"> </v>
      </c>
      <c r="AV13" s="61">
        <f t="shared" si="31"/>
        <v>0</v>
      </c>
      <c r="AW13" s="83">
        <v>0</v>
      </c>
      <c r="AX13" s="85" t="str">
        <f t="shared" si="32"/>
        <v xml:space="preserve"> </v>
      </c>
      <c r="AY13" s="61">
        <f t="shared" si="33"/>
        <v>0</v>
      </c>
      <c r="AZ13" s="83">
        <v>0</v>
      </c>
      <c r="BA13" s="85" t="str">
        <f t="shared" si="34"/>
        <v xml:space="preserve"> </v>
      </c>
      <c r="BB13" s="61">
        <f t="shared" si="35"/>
        <v>0</v>
      </c>
      <c r="BC13" s="83">
        <v>0</v>
      </c>
      <c r="BD13" s="85" t="str">
        <f t="shared" si="36"/>
        <v xml:space="preserve"> </v>
      </c>
      <c r="BE13" s="61">
        <f t="shared" si="37"/>
        <v>0</v>
      </c>
      <c r="BF13" s="83">
        <v>0</v>
      </c>
      <c r="BG13" s="85" t="str">
        <f t="shared" si="38"/>
        <v xml:space="preserve"> </v>
      </c>
      <c r="BH13" s="61">
        <f t="shared" si="39"/>
        <v>0</v>
      </c>
      <c r="BI13" s="83">
        <v>0</v>
      </c>
      <c r="BJ13" s="85" t="str">
        <f t="shared" si="40"/>
        <v xml:space="preserve"> </v>
      </c>
      <c r="BK13" s="61">
        <f t="shared" si="41"/>
        <v>0</v>
      </c>
      <c r="BL13" s="83">
        <v>0</v>
      </c>
      <c r="BM13" s="85" t="str">
        <f t="shared" si="42"/>
        <v xml:space="preserve"> </v>
      </c>
      <c r="BN13" s="61">
        <f t="shared" si="43"/>
        <v>0</v>
      </c>
      <c r="BO13" s="83">
        <v>0</v>
      </c>
      <c r="BP13" s="85" t="str">
        <f t="shared" si="44"/>
        <v xml:space="preserve"> </v>
      </c>
      <c r="BQ13" s="61">
        <f t="shared" si="45"/>
        <v>0</v>
      </c>
      <c r="BR13" s="83">
        <v>0</v>
      </c>
      <c r="BS13" s="85" t="str">
        <f t="shared" si="46"/>
        <v xml:space="preserve"> </v>
      </c>
      <c r="BT13" s="61">
        <f t="shared" si="47"/>
        <v>0</v>
      </c>
      <c r="BU13" s="83">
        <v>0</v>
      </c>
      <c r="BV13" s="85" t="str">
        <f t="shared" si="48"/>
        <v xml:space="preserve"> </v>
      </c>
      <c r="BW13" s="61">
        <f t="shared" si="49"/>
        <v>0</v>
      </c>
      <c r="BX13" s="83">
        <v>0</v>
      </c>
      <c r="BY13" s="85" t="str">
        <f t="shared" si="50"/>
        <v xml:space="preserve"> </v>
      </c>
      <c r="BZ13" s="61">
        <f t="shared" si="51"/>
        <v>0</v>
      </c>
      <c r="CA13" s="83">
        <v>0</v>
      </c>
      <c r="CB13" s="85" t="str">
        <f t="shared" si="52"/>
        <v xml:space="preserve"> </v>
      </c>
      <c r="CC13" s="61">
        <f t="shared" si="53"/>
        <v>0</v>
      </c>
      <c r="CD13" s="83">
        <v>0</v>
      </c>
      <c r="CE13" s="85" t="str">
        <f t="shared" si="54"/>
        <v xml:space="preserve"> </v>
      </c>
      <c r="CF13" s="61">
        <f t="shared" si="55"/>
        <v>0</v>
      </c>
      <c r="CG13" s="83">
        <v>0</v>
      </c>
      <c r="CH13" s="85" t="str">
        <f t="shared" si="56"/>
        <v xml:space="preserve"> </v>
      </c>
      <c r="CI13" s="61">
        <f t="shared" si="57"/>
        <v>0</v>
      </c>
      <c r="CJ13" s="83">
        <v>0</v>
      </c>
      <c r="CK13" s="85" t="str">
        <f t="shared" si="58"/>
        <v xml:space="preserve"> </v>
      </c>
      <c r="CL13" s="61">
        <f t="shared" si="59"/>
        <v>0</v>
      </c>
      <c r="CM13" s="83">
        <v>0</v>
      </c>
      <c r="CN13" s="63"/>
    </row>
    <row r="14" spans="1:92" ht="12.75" customHeight="1" x14ac:dyDescent="0.2">
      <c r="A14" s="185">
        <f>'Stat Blocks'!A45</f>
        <v>45</v>
      </c>
      <c r="B14" s="85" t="str">
        <f t="shared" si="0"/>
        <v xml:space="preserve"> </v>
      </c>
      <c r="C14" s="61">
        <f t="shared" si="1"/>
        <v>0</v>
      </c>
      <c r="D14" s="83">
        <v>0</v>
      </c>
      <c r="E14" s="85" t="str">
        <f t="shared" si="2"/>
        <v xml:space="preserve"> </v>
      </c>
      <c r="F14" s="61">
        <f t="shared" si="3"/>
        <v>0</v>
      </c>
      <c r="G14" s="83">
        <v>0</v>
      </c>
      <c r="H14" s="85" t="str">
        <f t="shared" si="4"/>
        <v xml:space="preserve"> </v>
      </c>
      <c r="I14" s="61">
        <f t="shared" si="5"/>
        <v>0</v>
      </c>
      <c r="J14" s="83">
        <v>0</v>
      </c>
      <c r="K14" s="85" t="str">
        <f t="shared" si="6"/>
        <v xml:space="preserve"> </v>
      </c>
      <c r="L14" s="61">
        <f t="shared" si="7"/>
        <v>0</v>
      </c>
      <c r="M14" s="83">
        <v>0</v>
      </c>
      <c r="N14" s="85" t="str">
        <f t="shared" si="8"/>
        <v xml:space="preserve"> </v>
      </c>
      <c r="O14" s="61">
        <f t="shared" si="9"/>
        <v>0</v>
      </c>
      <c r="P14" s="83">
        <v>0</v>
      </c>
      <c r="Q14" s="85" t="str">
        <f t="shared" si="10"/>
        <v xml:space="preserve"> </v>
      </c>
      <c r="R14" s="61">
        <f t="shared" si="11"/>
        <v>0</v>
      </c>
      <c r="S14" s="83">
        <v>0</v>
      </c>
      <c r="T14" s="85" t="str">
        <f t="shared" si="12"/>
        <v xml:space="preserve"> </v>
      </c>
      <c r="U14" s="61">
        <f t="shared" si="13"/>
        <v>0</v>
      </c>
      <c r="V14" s="83">
        <v>0</v>
      </c>
      <c r="W14" s="85" t="str">
        <f t="shared" si="14"/>
        <v xml:space="preserve"> </v>
      </c>
      <c r="X14" s="61">
        <f t="shared" si="15"/>
        <v>0</v>
      </c>
      <c r="Y14" s="83">
        <v>0</v>
      </c>
      <c r="Z14" s="85" t="str">
        <f t="shared" si="16"/>
        <v xml:space="preserve"> </v>
      </c>
      <c r="AA14" s="61">
        <f t="shared" si="17"/>
        <v>0</v>
      </c>
      <c r="AB14" s="83">
        <v>0</v>
      </c>
      <c r="AC14" s="85" t="str">
        <f t="shared" si="18"/>
        <v xml:space="preserve"> </v>
      </c>
      <c r="AD14" s="61">
        <f t="shared" si="19"/>
        <v>0</v>
      </c>
      <c r="AE14" s="83">
        <v>0</v>
      </c>
      <c r="AF14" s="85" t="str">
        <f t="shared" si="20"/>
        <v xml:space="preserve"> </v>
      </c>
      <c r="AG14" s="61">
        <f t="shared" si="21"/>
        <v>0</v>
      </c>
      <c r="AH14" s="83">
        <v>0</v>
      </c>
      <c r="AI14" s="85" t="str">
        <f t="shared" si="22"/>
        <v xml:space="preserve"> </v>
      </c>
      <c r="AJ14" s="61">
        <f t="shared" si="23"/>
        <v>0</v>
      </c>
      <c r="AK14" s="83">
        <v>0</v>
      </c>
      <c r="AL14" s="85" t="str">
        <f t="shared" si="24"/>
        <v xml:space="preserve"> </v>
      </c>
      <c r="AM14" s="61">
        <f t="shared" si="25"/>
        <v>0</v>
      </c>
      <c r="AN14" s="83">
        <v>0</v>
      </c>
      <c r="AO14" s="85" t="str">
        <f t="shared" si="26"/>
        <v xml:space="preserve"> </v>
      </c>
      <c r="AP14" s="61">
        <f t="shared" si="27"/>
        <v>0</v>
      </c>
      <c r="AQ14" s="83">
        <v>0</v>
      </c>
      <c r="AR14" s="85" t="str">
        <f t="shared" si="28"/>
        <v xml:space="preserve"> </v>
      </c>
      <c r="AS14" s="61">
        <f t="shared" si="29"/>
        <v>0</v>
      </c>
      <c r="AT14" s="83">
        <v>0</v>
      </c>
      <c r="AU14" s="85" t="str">
        <f t="shared" si="30"/>
        <v xml:space="preserve"> </v>
      </c>
      <c r="AV14" s="61">
        <f t="shared" si="31"/>
        <v>0</v>
      </c>
      <c r="AW14" s="83">
        <v>0</v>
      </c>
      <c r="AX14" s="85" t="str">
        <f t="shared" si="32"/>
        <v xml:space="preserve"> </v>
      </c>
      <c r="AY14" s="61">
        <f t="shared" si="33"/>
        <v>0</v>
      </c>
      <c r="AZ14" s="83">
        <v>0</v>
      </c>
      <c r="BA14" s="85" t="str">
        <f t="shared" si="34"/>
        <v xml:space="preserve"> </v>
      </c>
      <c r="BB14" s="61">
        <f t="shared" si="35"/>
        <v>0</v>
      </c>
      <c r="BC14" s="83">
        <v>0</v>
      </c>
      <c r="BD14" s="85" t="str">
        <f t="shared" si="36"/>
        <v xml:space="preserve"> </v>
      </c>
      <c r="BE14" s="61">
        <f t="shared" si="37"/>
        <v>0</v>
      </c>
      <c r="BF14" s="83">
        <v>0</v>
      </c>
      <c r="BG14" s="85" t="str">
        <f t="shared" si="38"/>
        <v xml:space="preserve"> </v>
      </c>
      <c r="BH14" s="61">
        <f t="shared" si="39"/>
        <v>0</v>
      </c>
      <c r="BI14" s="83">
        <v>0</v>
      </c>
      <c r="BJ14" s="85" t="str">
        <f t="shared" si="40"/>
        <v xml:space="preserve"> </v>
      </c>
      <c r="BK14" s="61">
        <f t="shared" si="41"/>
        <v>0</v>
      </c>
      <c r="BL14" s="83">
        <v>0</v>
      </c>
      <c r="BM14" s="85" t="str">
        <f t="shared" si="42"/>
        <v xml:space="preserve"> </v>
      </c>
      <c r="BN14" s="61">
        <f t="shared" si="43"/>
        <v>0</v>
      </c>
      <c r="BO14" s="83">
        <v>0</v>
      </c>
      <c r="BP14" s="85" t="str">
        <f t="shared" si="44"/>
        <v xml:space="preserve"> </v>
      </c>
      <c r="BQ14" s="61">
        <f t="shared" si="45"/>
        <v>0</v>
      </c>
      <c r="BR14" s="83">
        <v>0</v>
      </c>
      <c r="BS14" s="85" t="str">
        <f t="shared" si="46"/>
        <v xml:space="preserve"> </v>
      </c>
      <c r="BT14" s="61">
        <f t="shared" si="47"/>
        <v>0</v>
      </c>
      <c r="BU14" s="83">
        <v>0</v>
      </c>
      <c r="BV14" s="85" t="str">
        <f t="shared" si="48"/>
        <v xml:space="preserve"> </v>
      </c>
      <c r="BW14" s="61">
        <f t="shared" si="49"/>
        <v>0</v>
      </c>
      <c r="BX14" s="83">
        <v>0</v>
      </c>
      <c r="BY14" s="85" t="str">
        <f t="shared" si="50"/>
        <v xml:space="preserve"> </v>
      </c>
      <c r="BZ14" s="61">
        <f t="shared" si="51"/>
        <v>0</v>
      </c>
      <c r="CA14" s="83">
        <v>0</v>
      </c>
      <c r="CB14" s="85" t="str">
        <f t="shared" si="52"/>
        <v xml:space="preserve"> </v>
      </c>
      <c r="CC14" s="61">
        <f t="shared" si="53"/>
        <v>0</v>
      </c>
      <c r="CD14" s="83">
        <v>0</v>
      </c>
      <c r="CE14" s="85" t="str">
        <f t="shared" si="54"/>
        <v xml:space="preserve"> </v>
      </c>
      <c r="CF14" s="61">
        <f t="shared" si="55"/>
        <v>0</v>
      </c>
      <c r="CG14" s="83">
        <v>0</v>
      </c>
      <c r="CH14" s="85" t="str">
        <f t="shared" si="56"/>
        <v xml:space="preserve"> </v>
      </c>
      <c r="CI14" s="61">
        <f t="shared" si="57"/>
        <v>0</v>
      </c>
      <c r="CJ14" s="83">
        <v>0</v>
      </c>
      <c r="CK14" s="85" t="str">
        <f t="shared" si="58"/>
        <v xml:space="preserve"> </v>
      </c>
      <c r="CL14" s="61">
        <f t="shared" si="59"/>
        <v>0</v>
      </c>
      <c r="CM14" s="83">
        <v>0</v>
      </c>
      <c r="CN14" s="63"/>
    </row>
    <row r="15" spans="1:92" ht="12.75" customHeight="1" x14ac:dyDescent="0.2">
      <c r="A15" s="185">
        <f>'Stat Blocks'!A46</f>
        <v>46</v>
      </c>
      <c r="B15" s="85" t="str">
        <f t="shared" si="0"/>
        <v xml:space="preserve"> </v>
      </c>
      <c r="C15" s="61">
        <f t="shared" si="1"/>
        <v>0</v>
      </c>
      <c r="D15" s="83">
        <v>0</v>
      </c>
      <c r="E15" s="85" t="str">
        <f t="shared" si="2"/>
        <v xml:space="preserve"> </v>
      </c>
      <c r="F15" s="61">
        <f t="shared" si="3"/>
        <v>0</v>
      </c>
      <c r="G15" s="83">
        <v>0</v>
      </c>
      <c r="H15" s="85" t="str">
        <f t="shared" si="4"/>
        <v xml:space="preserve"> </v>
      </c>
      <c r="I15" s="61">
        <f t="shared" si="5"/>
        <v>0</v>
      </c>
      <c r="J15" s="83">
        <v>0</v>
      </c>
      <c r="K15" s="85" t="str">
        <f t="shared" si="6"/>
        <v xml:space="preserve"> </v>
      </c>
      <c r="L15" s="61">
        <f t="shared" si="7"/>
        <v>0</v>
      </c>
      <c r="M15" s="83">
        <v>0</v>
      </c>
      <c r="N15" s="85" t="str">
        <f t="shared" si="8"/>
        <v xml:space="preserve"> </v>
      </c>
      <c r="O15" s="61">
        <f t="shared" si="9"/>
        <v>0</v>
      </c>
      <c r="P15" s="83">
        <v>0</v>
      </c>
      <c r="Q15" s="85" t="str">
        <f t="shared" si="10"/>
        <v xml:space="preserve"> </v>
      </c>
      <c r="R15" s="61">
        <f t="shared" si="11"/>
        <v>0</v>
      </c>
      <c r="S15" s="83">
        <v>0</v>
      </c>
      <c r="T15" s="85" t="str">
        <f t="shared" si="12"/>
        <v xml:space="preserve"> </v>
      </c>
      <c r="U15" s="61">
        <f t="shared" si="13"/>
        <v>0</v>
      </c>
      <c r="V15" s="83">
        <v>0</v>
      </c>
      <c r="W15" s="85" t="str">
        <f t="shared" si="14"/>
        <v xml:space="preserve"> </v>
      </c>
      <c r="X15" s="61">
        <f t="shared" si="15"/>
        <v>0</v>
      </c>
      <c r="Y15" s="83">
        <v>0</v>
      </c>
      <c r="Z15" s="85" t="str">
        <f t="shared" si="16"/>
        <v xml:space="preserve"> </v>
      </c>
      <c r="AA15" s="61">
        <f t="shared" si="17"/>
        <v>0</v>
      </c>
      <c r="AB15" s="83">
        <v>0</v>
      </c>
      <c r="AC15" s="85" t="str">
        <f t="shared" si="18"/>
        <v xml:space="preserve"> </v>
      </c>
      <c r="AD15" s="61">
        <f t="shared" si="19"/>
        <v>0</v>
      </c>
      <c r="AE15" s="83">
        <v>0</v>
      </c>
      <c r="AF15" s="85" t="str">
        <f t="shared" si="20"/>
        <v xml:space="preserve"> </v>
      </c>
      <c r="AG15" s="61">
        <f t="shared" si="21"/>
        <v>0</v>
      </c>
      <c r="AH15" s="83">
        <v>0</v>
      </c>
      <c r="AI15" s="85" t="str">
        <f t="shared" si="22"/>
        <v xml:space="preserve"> </v>
      </c>
      <c r="AJ15" s="61">
        <f t="shared" si="23"/>
        <v>0</v>
      </c>
      <c r="AK15" s="83">
        <v>0</v>
      </c>
      <c r="AL15" s="85" t="str">
        <f t="shared" si="24"/>
        <v xml:space="preserve"> </v>
      </c>
      <c r="AM15" s="61">
        <f t="shared" si="25"/>
        <v>0</v>
      </c>
      <c r="AN15" s="83">
        <v>0</v>
      </c>
      <c r="AO15" s="85" t="str">
        <f t="shared" si="26"/>
        <v xml:space="preserve"> </v>
      </c>
      <c r="AP15" s="61">
        <f t="shared" si="27"/>
        <v>0</v>
      </c>
      <c r="AQ15" s="83">
        <v>0</v>
      </c>
      <c r="AR15" s="85" t="str">
        <f t="shared" si="28"/>
        <v xml:space="preserve"> </v>
      </c>
      <c r="AS15" s="61">
        <f t="shared" si="29"/>
        <v>0</v>
      </c>
      <c r="AT15" s="83">
        <v>0</v>
      </c>
      <c r="AU15" s="85" t="str">
        <f t="shared" si="30"/>
        <v xml:space="preserve"> </v>
      </c>
      <c r="AV15" s="61">
        <f t="shared" si="31"/>
        <v>0</v>
      </c>
      <c r="AW15" s="83">
        <v>0</v>
      </c>
      <c r="AX15" s="85" t="str">
        <f t="shared" si="32"/>
        <v xml:space="preserve"> </v>
      </c>
      <c r="AY15" s="61">
        <f t="shared" si="33"/>
        <v>0</v>
      </c>
      <c r="AZ15" s="83">
        <v>0</v>
      </c>
      <c r="BA15" s="85" t="str">
        <f t="shared" si="34"/>
        <v xml:space="preserve"> </v>
      </c>
      <c r="BB15" s="61">
        <f t="shared" si="35"/>
        <v>0</v>
      </c>
      <c r="BC15" s="83">
        <v>0</v>
      </c>
      <c r="BD15" s="85" t="str">
        <f t="shared" si="36"/>
        <v xml:space="preserve"> </v>
      </c>
      <c r="BE15" s="61">
        <f t="shared" si="37"/>
        <v>0</v>
      </c>
      <c r="BF15" s="83">
        <v>0</v>
      </c>
      <c r="BG15" s="85" t="str">
        <f t="shared" si="38"/>
        <v xml:space="preserve"> </v>
      </c>
      <c r="BH15" s="61">
        <f t="shared" si="39"/>
        <v>0</v>
      </c>
      <c r="BI15" s="83">
        <v>0</v>
      </c>
      <c r="BJ15" s="85" t="str">
        <f t="shared" si="40"/>
        <v xml:space="preserve"> </v>
      </c>
      <c r="BK15" s="61">
        <f t="shared" si="41"/>
        <v>0</v>
      </c>
      <c r="BL15" s="83">
        <v>0</v>
      </c>
      <c r="BM15" s="85" t="str">
        <f t="shared" si="42"/>
        <v xml:space="preserve"> </v>
      </c>
      <c r="BN15" s="61">
        <f t="shared" si="43"/>
        <v>0</v>
      </c>
      <c r="BO15" s="83">
        <v>0</v>
      </c>
      <c r="BP15" s="85" t="str">
        <f t="shared" si="44"/>
        <v xml:space="preserve"> </v>
      </c>
      <c r="BQ15" s="61">
        <f t="shared" si="45"/>
        <v>0</v>
      </c>
      <c r="BR15" s="83">
        <v>0</v>
      </c>
      <c r="BS15" s="85" t="str">
        <f t="shared" si="46"/>
        <v xml:space="preserve"> </v>
      </c>
      <c r="BT15" s="61">
        <f t="shared" si="47"/>
        <v>0</v>
      </c>
      <c r="BU15" s="83">
        <v>0</v>
      </c>
      <c r="BV15" s="85" t="str">
        <f t="shared" si="48"/>
        <v xml:space="preserve"> </v>
      </c>
      <c r="BW15" s="61">
        <f t="shared" si="49"/>
        <v>0</v>
      </c>
      <c r="BX15" s="83">
        <v>0</v>
      </c>
      <c r="BY15" s="85" t="str">
        <f t="shared" si="50"/>
        <v xml:space="preserve"> </v>
      </c>
      <c r="BZ15" s="61">
        <f t="shared" si="51"/>
        <v>0</v>
      </c>
      <c r="CA15" s="83">
        <v>0</v>
      </c>
      <c r="CB15" s="85" t="str">
        <f t="shared" si="52"/>
        <v xml:space="preserve"> </v>
      </c>
      <c r="CC15" s="61">
        <f t="shared" si="53"/>
        <v>0</v>
      </c>
      <c r="CD15" s="83">
        <v>0</v>
      </c>
      <c r="CE15" s="85" t="str">
        <f t="shared" si="54"/>
        <v xml:space="preserve"> </v>
      </c>
      <c r="CF15" s="61">
        <f t="shared" si="55"/>
        <v>0</v>
      </c>
      <c r="CG15" s="83">
        <v>0</v>
      </c>
      <c r="CH15" s="85" t="str">
        <f t="shared" si="56"/>
        <v xml:space="preserve"> </v>
      </c>
      <c r="CI15" s="61">
        <f t="shared" si="57"/>
        <v>0</v>
      </c>
      <c r="CJ15" s="83">
        <v>0</v>
      </c>
      <c r="CK15" s="85" t="str">
        <f t="shared" si="58"/>
        <v xml:space="preserve"> </v>
      </c>
      <c r="CL15" s="61">
        <f t="shared" si="59"/>
        <v>0</v>
      </c>
      <c r="CM15" s="83">
        <v>0</v>
      </c>
      <c r="CN15" s="63"/>
    </row>
    <row r="16" spans="1:92" ht="12.75" customHeight="1" x14ac:dyDescent="0.2">
      <c r="A16" s="185">
        <f>'Stat Blocks'!A47</f>
        <v>47</v>
      </c>
      <c r="B16" s="85" t="str">
        <f t="shared" si="0"/>
        <v xml:space="preserve"> </v>
      </c>
      <c r="C16" s="61">
        <f t="shared" si="1"/>
        <v>0</v>
      </c>
      <c r="D16" s="83">
        <v>0</v>
      </c>
      <c r="E16" s="85" t="str">
        <f t="shared" si="2"/>
        <v xml:space="preserve"> </v>
      </c>
      <c r="F16" s="61">
        <f t="shared" si="3"/>
        <v>0</v>
      </c>
      <c r="G16" s="83">
        <v>0</v>
      </c>
      <c r="H16" s="85" t="str">
        <f t="shared" si="4"/>
        <v xml:space="preserve"> </v>
      </c>
      <c r="I16" s="61">
        <f t="shared" si="5"/>
        <v>0</v>
      </c>
      <c r="J16" s="83">
        <v>0</v>
      </c>
      <c r="K16" s="85" t="str">
        <f t="shared" si="6"/>
        <v xml:space="preserve"> </v>
      </c>
      <c r="L16" s="61">
        <f t="shared" si="7"/>
        <v>0</v>
      </c>
      <c r="M16" s="83">
        <v>0</v>
      </c>
      <c r="N16" s="85" t="str">
        <f t="shared" si="8"/>
        <v xml:space="preserve"> </v>
      </c>
      <c r="O16" s="61">
        <f t="shared" si="9"/>
        <v>0</v>
      </c>
      <c r="P16" s="83">
        <v>0</v>
      </c>
      <c r="Q16" s="85" t="str">
        <f t="shared" si="10"/>
        <v xml:space="preserve"> </v>
      </c>
      <c r="R16" s="61">
        <f t="shared" si="11"/>
        <v>0</v>
      </c>
      <c r="S16" s="83">
        <v>0</v>
      </c>
      <c r="T16" s="85" t="str">
        <f t="shared" si="12"/>
        <v xml:space="preserve"> </v>
      </c>
      <c r="U16" s="61">
        <f t="shared" si="13"/>
        <v>0</v>
      </c>
      <c r="V16" s="83">
        <v>0</v>
      </c>
      <c r="W16" s="85" t="str">
        <f t="shared" si="14"/>
        <v xml:space="preserve"> </v>
      </c>
      <c r="X16" s="61">
        <f t="shared" si="15"/>
        <v>0</v>
      </c>
      <c r="Y16" s="83">
        <v>0</v>
      </c>
      <c r="Z16" s="85" t="str">
        <f t="shared" si="16"/>
        <v xml:space="preserve"> </v>
      </c>
      <c r="AA16" s="61">
        <f t="shared" si="17"/>
        <v>0</v>
      </c>
      <c r="AB16" s="83">
        <v>0</v>
      </c>
      <c r="AC16" s="85" t="str">
        <f t="shared" si="18"/>
        <v xml:space="preserve"> </v>
      </c>
      <c r="AD16" s="61">
        <f t="shared" si="19"/>
        <v>0</v>
      </c>
      <c r="AE16" s="83">
        <v>0</v>
      </c>
      <c r="AF16" s="85" t="str">
        <f t="shared" si="20"/>
        <v xml:space="preserve"> </v>
      </c>
      <c r="AG16" s="61">
        <f t="shared" si="21"/>
        <v>0</v>
      </c>
      <c r="AH16" s="83">
        <v>0</v>
      </c>
      <c r="AI16" s="85" t="str">
        <f t="shared" si="22"/>
        <v xml:space="preserve"> </v>
      </c>
      <c r="AJ16" s="61">
        <f t="shared" si="23"/>
        <v>0</v>
      </c>
      <c r="AK16" s="83">
        <v>0</v>
      </c>
      <c r="AL16" s="85" t="str">
        <f t="shared" si="24"/>
        <v xml:space="preserve"> </v>
      </c>
      <c r="AM16" s="61">
        <f t="shared" si="25"/>
        <v>0</v>
      </c>
      <c r="AN16" s="83">
        <v>0</v>
      </c>
      <c r="AO16" s="85" t="str">
        <f t="shared" si="26"/>
        <v xml:space="preserve"> </v>
      </c>
      <c r="AP16" s="61">
        <f t="shared" si="27"/>
        <v>0</v>
      </c>
      <c r="AQ16" s="83">
        <v>0</v>
      </c>
      <c r="AR16" s="85" t="str">
        <f t="shared" si="28"/>
        <v xml:space="preserve"> </v>
      </c>
      <c r="AS16" s="61">
        <f t="shared" si="29"/>
        <v>0</v>
      </c>
      <c r="AT16" s="83">
        <v>0</v>
      </c>
      <c r="AU16" s="85" t="str">
        <f t="shared" si="30"/>
        <v xml:space="preserve"> </v>
      </c>
      <c r="AV16" s="61">
        <f t="shared" si="31"/>
        <v>0</v>
      </c>
      <c r="AW16" s="83">
        <v>0</v>
      </c>
      <c r="AX16" s="85" t="str">
        <f t="shared" si="32"/>
        <v xml:space="preserve"> </v>
      </c>
      <c r="AY16" s="61">
        <f t="shared" si="33"/>
        <v>0</v>
      </c>
      <c r="AZ16" s="83">
        <v>0</v>
      </c>
      <c r="BA16" s="85" t="str">
        <f t="shared" si="34"/>
        <v xml:space="preserve"> </v>
      </c>
      <c r="BB16" s="61">
        <f t="shared" si="35"/>
        <v>0</v>
      </c>
      <c r="BC16" s="83">
        <v>0</v>
      </c>
      <c r="BD16" s="85" t="str">
        <f t="shared" si="36"/>
        <v xml:space="preserve"> </v>
      </c>
      <c r="BE16" s="61">
        <f t="shared" si="37"/>
        <v>0</v>
      </c>
      <c r="BF16" s="83">
        <v>0</v>
      </c>
      <c r="BG16" s="85" t="str">
        <f t="shared" si="38"/>
        <v xml:space="preserve"> </v>
      </c>
      <c r="BH16" s="61">
        <f t="shared" si="39"/>
        <v>0</v>
      </c>
      <c r="BI16" s="83">
        <v>0</v>
      </c>
      <c r="BJ16" s="85" t="str">
        <f t="shared" si="40"/>
        <v xml:space="preserve"> </v>
      </c>
      <c r="BK16" s="61">
        <f t="shared" si="41"/>
        <v>0</v>
      </c>
      <c r="BL16" s="83">
        <v>0</v>
      </c>
      <c r="BM16" s="85" t="str">
        <f t="shared" si="42"/>
        <v xml:space="preserve"> </v>
      </c>
      <c r="BN16" s="61">
        <f t="shared" si="43"/>
        <v>0</v>
      </c>
      <c r="BO16" s="83">
        <v>0</v>
      </c>
      <c r="BP16" s="85" t="str">
        <f t="shared" si="44"/>
        <v xml:space="preserve"> </v>
      </c>
      <c r="BQ16" s="61">
        <f t="shared" si="45"/>
        <v>0</v>
      </c>
      <c r="BR16" s="83">
        <v>0</v>
      </c>
      <c r="BS16" s="85" t="str">
        <f t="shared" si="46"/>
        <v xml:space="preserve"> </v>
      </c>
      <c r="BT16" s="61">
        <f t="shared" si="47"/>
        <v>0</v>
      </c>
      <c r="BU16" s="83">
        <v>0</v>
      </c>
      <c r="BV16" s="85" t="str">
        <f t="shared" si="48"/>
        <v xml:space="preserve"> </v>
      </c>
      <c r="BW16" s="61">
        <f t="shared" si="49"/>
        <v>0</v>
      </c>
      <c r="BX16" s="83">
        <v>0</v>
      </c>
      <c r="BY16" s="85" t="str">
        <f t="shared" si="50"/>
        <v xml:space="preserve"> </v>
      </c>
      <c r="BZ16" s="61">
        <f t="shared" si="51"/>
        <v>0</v>
      </c>
      <c r="CA16" s="83">
        <v>0</v>
      </c>
      <c r="CB16" s="85" t="str">
        <f t="shared" si="52"/>
        <v xml:space="preserve"> </v>
      </c>
      <c r="CC16" s="61">
        <f t="shared" si="53"/>
        <v>0</v>
      </c>
      <c r="CD16" s="83">
        <v>0</v>
      </c>
      <c r="CE16" s="85" t="str">
        <f t="shared" si="54"/>
        <v xml:space="preserve"> </v>
      </c>
      <c r="CF16" s="61">
        <f t="shared" si="55"/>
        <v>0</v>
      </c>
      <c r="CG16" s="83">
        <v>0</v>
      </c>
      <c r="CH16" s="85" t="str">
        <f t="shared" si="56"/>
        <v xml:space="preserve"> </v>
      </c>
      <c r="CI16" s="61">
        <f t="shared" si="57"/>
        <v>0</v>
      </c>
      <c r="CJ16" s="83">
        <v>0</v>
      </c>
      <c r="CK16" s="85" t="str">
        <f t="shared" si="58"/>
        <v xml:space="preserve"> </v>
      </c>
      <c r="CL16" s="61">
        <f t="shared" si="59"/>
        <v>0</v>
      </c>
      <c r="CM16" s="83">
        <v>0</v>
      </c>
      <c r="CN16" s="63"/>
    </row>
    <row r="17" spans="1:92" x14ac:dyDescent="0.2">
      <c r="A17" s="185">
        <f>'Stat Blocks'!A48</f>
        <v>48</v>
      </c>
      <c r="B17" s="85" t="str">
        <f t="shared" si="0"/>
        <v xml:space="preserve"> </v>
      </c>
      <c r="C17" s="61">
        <f t="shared" si="1"/>
        <v>0</v>
      </c>
      <c r="D17" s="83">
        <v>0</v>
      </c>
      <c r="E17" s="85" t="str">
        <f t="shared" si="2"/>
        <v xml:space="preserve"> </v>
      </c>
      <c r="F17" s="61">
        <f t="shared" si="3"/>
        <v>0</v>
      </c>
      <c r="G17" s="83">
        <v>0</v>
      </c>
      <c r="H17" s="85" t="str">
        <f t="shared" si="4"/>
        <v xml:space="preserve"> </v>
      </c>
      <c r="I17" s="61">
        <f t="shared" si="5"/>
        <v>0</v>
      </c>
      <c r="J17" s="83">
        <v>0</v>
      </c>
      <c r="K17" s="85" t="str">
        <f t="shared" si="6"/>
        <v xml:space="preserve"> </v>
      </c>
      <c r="L17" s="61">
        <f t="shared" si="7"/>
        <v>0</v>
      </c>
      <c r="M17" s="83">
        <v>0</v>
      </c>
      <c r="N17" s="85" t="str">
        <f t="shared" si="8"/>
        <v xml:space="preserve"> </v>
      </c>
      <c r="O17" s="61">
        <f t="shared" si="9"/>
        <v>0</v>
      </c>
      <c r="P17" s="83">
        <v>0</v>
      </c>
      <c r="Q17" s="85" t="str">
        <f t="shared" si="10"/>
        <v xml:space="preserve"> </v>
      </c>
      <c r="R17" s="61">
        <f t="shared" si="11"/>
        <v>0</v>
      </c>
      <c r="S17" s="83">
        <v>0</v>
      </c>
      <c r="T17" s="85" t="str">
        <f t="shared" si="12"/>
        <v xml:space="preserve"> </v>
      </c>
      <c r="U17" s="61">
        <f t="shared" si="13"/>
        <v>0</v>
      </c>
      <c r="V17" s="83">
        <v>0</v>
      </c>
      <c r="W17" s="85" t="str">
        <f t="shared" si="14"/>
        <v xml:space="preserve"> </v>
      </c>
      <c r="X17" s="61">
        <f t="shared" si="15"/>
        <v>0</v>
      </c>
      <c r="Y17" s="83">
        <v>0</v>
      </c>
      <c r="Z17" s="85" t="str">
        <f t="shared" si="16"/>
        <v xml:space="preserve"> </v>
      </c>
      <c r="AA17" s="61">
        <f t="shared" si="17"/>
        <v>0</v>
      </c>
      <c r="AB17" s="83">
        <v>0</v>
      </c>
      <c r="AC17" s="85" t="str">
        <f t="shared" si="18"/>
        <v xml:space="preserve"> </v>
      </c>
      <c r="AD17" s="61">
        <f t="shared" si="19"/>
        <v>0</v>
      </c>
      <c r="AE17" s="83">
        <v>0</v>
      </c>
      <c r="AF17" s="85" t="str">
        <f t="shared" si="20"/>
        <v xml:space="preserve"> </v>
      </c>
      <c r="AG17" s="61">
        <f t="shared" si="21"/>
        <v>0</v>
      </c>
      <c r="AH17" s="83">
        <v>0</v>
      </c>
      <c r="AI17" s="85" t="str">
        <f t="shared" si="22"/>
        <v xml:space="preserve"> </v>
      </c>
      <c r="AJ17" s="61">
        <f t="shared" si="23"/>
        <v>0</v>
      </c>
      <c r="AK17" s="83">
        <v>0</v>
      </c>
      <c r="AL17" s="85" t="str">
        <f t="shared" si="24"/>
        <v xml:space="preserve"> </v>
      </c>
      <c r="AM17" s="61">
        <f t="shared" si="25"/>
        <v>0</v>
      </c>
      <c r="AN17" s="83">
        <v>0</v>
      </c>
      <c r="AO17" s="85" t="str">
        <f t="shared" si="26"/>
        <v xml:space="preserve"> </v>
      </c>
      <c r="AP17" s="61">
        <f t="shared" si="27"/>
        <v>0</v>
      </c>
      <c r="AQ17" s="83">
        <v>0</v>
      </c>
      <c r="AR17" s="85" t="str">
        <f t="shared" si="28"/>
        <v xml:space="preserve"> </v>
      </c>
      <c r="AS17" s="61">
        <f t="shared" si="29"/>
        <v>0</v>
      </c>
      <c r="AT17" s="83">
        <v>0</v>
      </c>
      <c r="AU17" s="85" t="str">
        <f t="shared" si="30"/>
        <v xml:space="preserve"> </v>
      </c>
      <c r="AV17" s="61">
        <f t="shared" si="31"/>
        <v>0</v>
      </c>
      <c r="AW17" s="83">
        <v>0</v>
      </c>
      <c r="AX17" s="85" t="str">
        <f t="shared" si="32"/>
        <v xml:space="preserve"> </v>
      </c>
      <c r="AY17" s="61">
        <f t="shared" si="33"/>
        <v>0</v>
      </c>
      <c r="AZ17" s="83">
        <v>0</v>
      </c>
      <c r="BA17" s="85" t="str">
        <f t="shared" si="34"/>
        <v xml:space="preserve"> </v>
      </c>
      <c r="BB17" s="61">
        <f t="shared" si="35"/>
        <v>0</v>
      </c>
      <c r="BC17" s="83">
        <v>0</v>
      </c>
      <c r="BD17" s="85" t="str">
        <f t="shared" si="36"/>
        <v xml:space="preserve"> </v>
      </c>
      <c r="BE17" s="61">
        <f t="shared" si="37"/>
        <v>0</v>
      </c>
      <c r="BF17" s="83">
        <v>0</v>
      </c>
      <c r="BG17" s="85" t="str">
        <f t="shared" si="38"/>
        <v xml:space="preserve"> </v>
      </c>
      <c r="BH17" s="61">
        <f t="shared" si="39"/>
        <v>0</v>
      </c>
      <c r="BI17" s="83">
        <v>0</v>
      </c>
      <c r="BJ17" s="85" t="str">
        <f t="shared" si="40"/>
        <v xml:space="preserve"> </v>
      </c>
      <c r="BK17" s="61">
        <f t="shared" si="41"/>
        <v>0</v>
      </c>
      <c r="BL17" s="83">
        <v>0</v>
      </c>
      <c r="BM17" s="85" t="str">
        <f t="shared" si="42"/>
        <v xml:space="preserve"> </v>
      </c>
      <c r="BN17" s="61">
        <f t="shared" si="43"/>
        <v>0</v>
      </c>
      <c r="BO17" s="83">
        <v>0</v>
      </c>
      <c r="BP17" s="85" t="str">
        <f t="shared" si="44"/>
        <v xml:space="preserve"> </v>
      </c>
      <c r="BQ17" s="61">
        <f t="shared" si="45"/>
        <v>0</v>
      </c>
      <c r="BR17" s="83">
        <v>0</v>
      </c>
      <c r="BS17" s="85" t="str">
        <f t="shared" si="46"/>
        <v xml:space="preserve"> </v>
      </c>
      <c r="BT17" s="61">
        <f t="shared" si="47"/>
        <v>0</v>
      </c>
      <c r="BU17" s="83">
        <v>0</v>
      </c>
      <c r="BV17" s="85" t="str">
        <f t="shared" si="48"/>
        <v xml:space="preserve"> </v>
      </c>
      <c r="BW17" s="61">
        <f t="shared" si="49"/>
        <v>0</v>
      </c>
      <c r="BX17" s="83">
        <v>0</v>
      </c>
      <c r="BY17" s="85" t="str">
        <f t="shared" si="50"/>
        <v xml:space="preserve"> </v>
      </c>
      <c r="BZ17" s="61">
        <f t="shared" si="51"/>
        <v>0</v>
      </c>
      <c r="CA17" s="83">
        <v>0</v>
      </c>
      <c r="CB17" s="85" t="str">
        <f t="shared" si="52"/>
        <v xml:space="preserve"> </v>
      </c>
      <c r="CC17" s="61">
        <f t="shared" si="53"/>
        <v>0</v>
      </c>
      <c r="CD17" s="83">
        <v>0</v>
      </c>
      <c r="CE17" s="85" t="str">
        <f t="shared" si="54"/>
        <v xml:space="preserve"> </v>
      </c>
      <c r="CF17" s="61">
        <f t="shared" si="55"/>
        <v>0</v>
      </c>
      <c r="CG17" s="83">
        <v>0</v>
      </c>
      <c r="CH17" s="85" t="str">
        <f t="shared" si="56"/>
        <v xml:space="preserve"> </v>
      </c>
      <c r="CI17" s="61">
        <f t="shared" si="57"/>
        <v>0</v>
      </c>
      <c r="CJ17" s="83">
        <v>0</v>
      </c>
      <c r="CK17" s="85" t="str">
        <f t="shared" si="58"/>
        <v xml:space="preserve"> </v>
      </c>
      <c r="CL17" s="61">
        <f t="shared" si="59"/>
        <v>0</v>
      </c>
      <c r="CM17" s="83">
        <v>0</v>
      </c>
      <c r="CN17" s="63"/>
    </row>
    <row r="18" spans="1:92" ht="12.75" hidden="1" customHeight="1" outlineLevel="1" x14ac:dyDescent="0.2">
      <c r="A18" s="185">
        <f>'Stat Blocks'!A49</f>
        <v>49</v>
      </c>
      <c r="B18" s="85" t="str">
        <f t="shared" si="0"/>
        <v xml:space="preserve"> </v>
      </c>
      <c r="C18" s="61">
        <f t="shared" si="1"/>
        <v>0</v>
      </c>
      <c r="D18" s="83">
        <v>0</v>
      </c>
      <c r="E18" s="85" t="str">
        <f t="shared" si="2"/>
        <v xml:space="preserve"> </v>
      </c>
      <c r="F18" s="61">
        <f t="shared" si="3"/>
        <v>0</v>
      </c>
      <c r="G18" s="83">
        <v>0</v>
      </c>
      <c r="H18" s="85" t="str">
        <f t="shared" si="4"/>
        <v xml:space="preserve"> </v>
      </c>
      <c r="I18" s="61">
        <f t="shared" si="5"/>
        <v>0</v>
      </c>
      <c r="J18" s="83">
        <v>0</v>
      </c>
      <c r="K18" s="85" t="str">
        <f t="shared" si="6"/>
        <v xml:space="preserve"> </v>
      </c>
      <c r="L18" s="61">
        <f t="shared" si="7"/>
        <v>0</v>
      </c>
      <c r="M18" s="83">
        <v>0</v>
      </c>
      <c r="N18" s="85" t="str">
        <f t="shared" si="8"/>
        <v xml:space="preserve"> </v>
      </c>
      <c r="O18" s="61">
        <f t="shared" si="9"/>
        <v>0</v>
      </c>
      <c r="P18" s="83">
        <v>0</v>
      </c>
      <c r="Q18" s="85" t="str">
        <f t="shared" si="10"/>
        <v xml:space="preserve"> </v>
      </c>
      <c r="R18" s="61">
        <f t="shared" si="11"/>
        <v>0</v>
      </c>
      <c r="S18" s="83">
        <v>0</v>
      </c>
      <c r="T18" s="85" t="str">
        <f t="shared" si="12"/>
        <v xml:space="preserve"> </v>
      </c>
      <c r="U18" s="61">
        <f t="shared" si="13"/>
        <v>0</v>
      </c>
      <c r="V18" s="83">
        <v>0</v>
      </c>
      <c r="W18" s="85" t="str">
        <f t="shared" si="14"/>
        <v xml:space="preserve"> </v>
      </c>
      <c r="X18" s="61">
        <f t="shared" si="15"/>
        <v>0</v>
      </c>
      <c r="Y18" s="83">
        <v>0</v>
      </c>
      <c r="Z18" s="85" t="str">
        <f t="shared" si="16"/>
        <v xml:space="preserve"> </v>
      </c>
      <c r="AA18" s="61">
        <f t="shared" si="17"/>
        <v>0</v>
      </c>
      <c r="AB18" s="83">
        <v>0</v>
      </c>
      <c r="AC18" s="85" t="str">
        <f t="shared" si="18"/>
        <v xml:space="preserve"> </v>
      </c>
      <c r="AD18" s="61">
        <f t="shared" si="19"/>
        <v>0</v>
      </c>
      <c r="AE18" s="83">
        <v>0</v>
      </c>
      <c r="AF18" s="85" t="str">
        <f t="shared" si="20"/>
        <v xml:space="preserve"> </v>
      </c>
      <c r="AG18" s="61">
        <f t="shared" si="21"/>
        <v>0</v>
      </c>
      <c r="AH18" s="83">
        <v>0</v>
      </c>
      <c r="AI18" s="85" t="str">
        <f t="shared" si="22"/>
        <v xml:space="preserve"> </v>
      </c>
      <c r="AJ18" s="61">
        <f t="shared" si="23"/>
        <v>0</v>
      </c>
      <c r="AK18" s="83">
        <v>0</v>
      </c>
      <c r="AL18" s="85" t="str">
        <f t="shared" si="24"/>
        <v xml:space="preserve"> </v>
      </c>
      <c r="AM18" s="61">
        <f t="shared" si="25"/>
        <v>0</v>
      </c>
      <c r="AN18" s="83">
        <v>0</v>
      </c>
      <c r="AO18" s="85" t="str">
        <f t="shared" si="26"/>
        <v xml:space="preserve"> </v>
      </c>
      <c r="AP18" s="61">
        <f t="shared" si="27"/>
        <v>0</v>
      </c>
      <c r="AQ18" s="83">
        <v>0</v>
      </c>
      <c r="AR18" s="85" t="str">
        <f t="shared" si="28"/>
        <v xml:space="preserve"> </v>
      </c>
      <c r="AS18" s="61">
        <f t="shared" si="29"/>
        <v>0</v>
      </c>
      <c r="AT18" s="83">
        <v>0</v>
      </c>
      <c r="AU18" s="85" t="str">
        <f t="shared" si="30"/>
        <v xml:space="preserve"> </v>
      </c>
      <c r="AV18" s="61">
        <f t="shared" si="31"/>
        <v>0</v>
      </c>
      <c r="AW18" s="83">
        <v>0</v>
      </c>
      <c r="AX18" s="85" t="str">
        <f t="shared" si="32"/>
        <v xml:space="preserve"> </v>
      </c>
      <c r="AY18" s="61">
        <f t="shared" si="33"/>
        <v>0</v>
      </c>
      <c r="AZ18" s="83">
        <v>0</v>
      </c>
      <c r="BA18" s="85" t="str">
        <f t="shared" si="34"/>
        <v xml:space="preserve"> </v>
      </c>
      <c r="BB18" s="61">
        <f t="shared" si="35"/>
        <v>0</v>
      </c>
      <c r="BC18" s="83">
        <v>0</v>
      </c>
      <c r="BD18" s="85" t="str">
        <f t="shared" si="36"/>
        <v xml:space="preserve"> </v>
      </c>
      <c r="BE18" s="61">
        <f t="shared" si="37"/>
        <v>0</v>
      </c>
      <c r="BF18" s="83">
        <v>0</v>
      </c>
      <c r="BG18" s="85" t="str">
        <f t="shared" si="38"/>
        <v xml:space="preserve"> </v>
      </c>
      <c r="BH18" s="61">
        <f t="shared" si="39"/>
        <v>0</v>
      </c>
      <c r="BI18" s="83">
        <v>0</v>
      </c>
      <c r="BJ18" s="85" t="str">
        <f t="shared" si="40"/>
        <v xml:space="preserve"> </v>
      </c>
      <c r="BK18" s="61">
        <f t="shared" si="41"/>
        <v>0</v>
      </c>
      <c r="BL18" s="83">
        <v>0</v>
      </c>
      <c r="BM18" s="85" t="str">
        <f t="shared" si="42"/>
        <v xml:space="preserve"> </v>
      </c>
      <c r="BN18" s="61">
        <f t="shared" si="43"/>
        <v>0</v>
      </c>
      <c r="BO18" s="83">
        <v>0</v>
      </c>
      <c r="BP18" s="85" t="str">
        <f t="shared" si="44"/>
        <v xml:space="preserve"> </v>
      </c>
      <c r="BQ18" s="61">
        <f t="shared" si="45"/>
        <v>0</v>
      </c>
      <c r="BR18" s="83">
        <v>0</v>
      </c>
      <c r="BS18" s="85" t="str">
        <f t="shared" si="46"/>
        <v xml:space="preserve"> </v>
      </c>
      <c r="BT18" s="61">
        <f t="shared" si="47"/>
        <v>0</v>
      </c>
      <c r="BU18" s="83">
        <v>0</v>
      </c>
      <c r="BV18" s="85" t="str">
        <f t="shared" si="48"/>
        <v xml:space="preserve"> </v>
      </c>
      <c r="BW18" s="61">
        <f t="shared" si="49"/>
        <v>0</v>
      </c>
      <c r="BX18" s="83">
        <v>0</v>
      </c>
      <c r="BY18" s="85" t="str">
        <f t="shared" si="50"/>
        <v xml:space="preserve"> </v>
      </c>
      <c r="BZ18" s="61">
        <f t="shared" si="51"/>
        <v>0</v>
      </c>
      <c r="CA18" s="83">
        <v>0</v>
      </c>
      <c r="CB18" s="85" t="str">
        <f t="shared" si="52"/>
        <v xml:space="preserve"> </v>
      </c>
      <c r="CC18" s="61">
        <f t="shared" si="53"/>
        <v>0</v>
      </c>
      <c r="CD18" s="83">
        <v>0</v>
      </c>
      <c r="CE18" s="85" t="str">
        <f t="shared" si="54"/>
        <v xml:space="preserve"> </v>
      </c>
      <c r="CF18" s="61">
        <f t="shared" si="55"/>
        <v>0</v>
      </c>
      <c r="CG18" s="83">
        <v>0</v>
      </c>
      <c r="CH18" s="85" t="str">
        <f t="shared" si="56"/>
        <v xml:space="preserve"> </v>
      </c>
      <c r="CI18" s="61">
        <f t="shared" si="57"/>
        <v>0</v>
      </c>
      <c r="CJ18" s="83">
        <v>0</v>
      </c>
      <c r="CK18" s="85" t="str">
        <f t="shared" si="58"/>
        <v xml:space="preserve"> </v>
      </c>
      <c r="CL18" s="61">
        <f t="shared" si="59"/>
        <v>0</v>
      </c>
      <c r="CM18" s="83">
        <v>0</v>
      </c>
      <c r="CN18" s="63"/>
    </row>
    <row r="19" spans="1:92" ht="12.75" hidden="1" customHeight="1" outlineLevel="1" x14ac:dyDescent="0.2">
      <c r="A19" s="185">
        <f>'Stat Blocks'!A50</f>
        <v>50</v>
      </c>
      <c r="B19" s="85" t="str">
        <f t="shared" si="0"/>
        <v xml:space="preserve"> </v>
      </c>
      <c r="C19" s="61">
        <f t="shared" si="1"/>
        <v>0</v>
      </c>
      <c r="D19" s="83">
        <v>0</v>
      </c>
      <c r="E19" s="85" t="str">
        <f t="shared" si="2"/>
        <v xml:space="preserve"> </v>
      </c>
      <c r="F19" s="61">
        <f t="shared" si="3"/>
        <v>0</v>
      </c>
      <c r="G19" s="83">
        <v>0</v>
      </c>
      <c r="H19" s="85" t="str">
        <f t="shared" si="4"/>
        <v xml:space="preserve"> </v>
      </c>
      <c r="I19" s="61">
        <f t="shared" si="5"/>
        <v>0</v>
      </c>
      <c r="J19" s="83">
        <v>0</v>
      </c>
      <c r="K19" s="85" t="str">
        <f t="shared" si="6"/>
        <v xml:space="preserve"> </v>
      </c>
      <c r="L19" s="61">
        <f t="shared" si="7"/>
        <v>0</v>
      </c>
      <c r="M19" s="83">
        <v>0</v>
      </c>
      <c r="N19" s="85" t="str">
        <f t="shared" si="8"/>
        <v xml:space="preserve"> </v>
      </c>
      <c r="O19" s="61">
        <f t="shared" si="9"/>
        <v>0</v>
      </c>
      <c r="P19" s="83">
        <v>0</v>
      </c>
      <c r="Q19" s="85" t="str">
        <f t="shared" si="10"/>
        <v xml:space="preserve"> </v>
      </c>
      <c r="R19" s="61">
        <f t="shared" si="11"/>
        <v>0</v>
      </c>
      <c r="S19" s="83">
        <v>0</v>
      </c>
      <c r="T19" s="85" t="str">
        <f t="shared" si="12"/>
        <v xml:space="preserve"> </v>
      </c>
      <c r="U19" s="61">
        <f t="shared" si="13"/>
        <v>0</v>
      </c>
      <c r="V19" s="83">
        <v>0</v>
      </c>
      <c r="W19" s="85" t="str">
        <f t="shared" si="14"/>
        <v xml:space="preserve"> </v>
      </c>
      <c r="X19" s="61">
        <f t="shared" si="15"/>
        <v>0</v>
      </c>
      <c r="Y19" s="83">
        <v>0</v>
      </c>
      <c r="Z19" s="85" t="str">
        <f t="shared" si="16"/>
        <v xml:space="preserve"> </v>
      </c>
      <c r="AA19" s="61">
        <f t="shared" si="17"/>
        <v>0</v>
      </c>
      <c r="AB19" s="83">
        <v>0</v>
      </c>
      <c r="AC19" s="85" t="str">
        <f t="shared" si="18"/>
        <v xml:space="preserve"> </v>
      </c>
      <c r="AD19" s="61">
        <f t="shared" si="19"/>
        <v>0</v>
      </c>
      <c r="AE19" s="83">
        <v>0</v>
      </c>
      <c r="AF19" s="85" t="str">
        <f t="shared" si="20"/>
        <v xml:space="preserve"> </v>
      </c>
      <c r="AG19" s="61">
        <f t="shared" si="21"/>
        <v>0</v>
      </c>
      <c r="AH19" s="83">
        <v>0</v>
      </c>
      <c r="AI19" s="85" t="str">
        <f t="shared" si="22"/>
        <v xml:space="preserve"> </v>
      </c>
      <c r="AJ19" s="61">
        <f t="shared" si="23"/>
        <v>0</v>
      </c>
      <c r="AK19" s="83">
        <v>0</v>
      </c>
      <c r="AL19" s="85" t="str">
        <f t="shared" si="24"/>
        <v xml:space="preserve"> </v>
      </c>
      <c r="AM19" s="61">
        <f t="shared" si="25"/>
        <v>0</v>
      </c>
      <c r="AN19" s="83">
        <v>0</v>
      </c>
      <c r="AO19" s="85" t="str">
        <f t="shared" si="26"/>
        <v xml:space="preserve"> </v>
      </c>
      <c r="AP19" s="61">
        <f t="shared" si="27"/>
        <v>0</v>
      </c>
      <c r="AQ19" s="83">
        <v>0</v>
      </c>
      <c r="AR19" s="85" t="str">
        <f t="shared" si="28"/>
        <v xml:space="preserve"> </v>
      </c>
      <c r="AS19" s="61">
        <f t="shared" si="29"/>
        <v>0</v>
      </c>
      <c r="AT19" s="83">
        <v>0</v>
      </c>
      <c r="AU19" s="85" t="str">
        <f t="shared" si="30"/>
        <v xml:space="preserve"> </v>
      </c>
      <c r="AV19" s="61">
        <f t="shared" si="31"/>
        <v>0</v>
      </c>
      <c r="AW19" s="83">
        <v>0</v>
      </c>
      <c r="AX19" s="85" t="str">
        <f t="shared" si="32"/>
        <v xml:space="preserve"> </v>
      </c>
      <c r="AY19" s="61">
        <f t="shared" si="33"/>
        <v>0</v>
      </c>
      <c r="AZ19" s="83">
        <v>0</v>
      </c>
      <c r="BA19" s="85" t="str">
        <f t="shared" si="34"/>
        <v xml:space="preserve"> </v>
      </c>
      <c r="BB19" s="61">
        <f t="shared" si="35"/>
        <v>0</v>
      </c>
      <c r="BC19" s="83">
        <v>0</v>
      </c>
      <c r="BD19" s="85" t="str">
        <f t="shared" si="36"/>
        <v xml:space="preserve"> </v>
      </c>
      <c r="BE19" s="61">
        <f t="shared" si="37"/>
        <v>0</v>
      </c>
      <c r="BF19" s="83">
        <v>0</v>
      </c>
      <c r="BG19" s="85" t="str">
        <f t="shared" si="38"/>
        <v xml:space="preserve"> </v>
      </c>
      <c r="BH19" s="61">
        <f t="shared" si="39"/>
        <v>0</v>
      </c>
      <c r="BI19" s="83">
        <v>0</v>
      </c>
      <c r="BJ19" s="85" t="str">
        <f t="shared" si="40"/>
        <v xml:space="preserve"> </v>
      </c>
      <c r="BK19" s="61">
        <f t="shared" si="41"/>
        <v>0</v>
      </c>
      <c r="BL19" s="83">
        <v>0</v>
      </c>
      <c r="BM19" s="85" t="str">
        <f t="shared" si="42"/>
        <v xml:space="preserve"> </v>
      </c>
      <c r="BN19" s="61">
        <f t="shared" si="43"/>
        <v>0</v>
      </c>
      <c r="BO19" s="83">
        <v>0</v>
      </c>
      <c r="BP19" s="85" t="str">
        <f t="shared" si="44"/>
        <v xml:space="preserve"> </v>
      </c>
      <c r="BQ19" s="61">
        <f t="shared" si="45"/>
        <v>0</v>
      </c>
      <c r="BR19" s="83">
        <v>0</v>
      </c>
      <c r="BS19" s="85" t="str">
        <f t="shared" si="46"/>
        <v xml:space="preserve"> </v>
      </c>
      <c r="BT19" s="61">
        <f t="shared" si="47"/>
        <v>0</v>
      </c>
      <c r="BU19" s="83">
        <v>0</v>
      </c>
      <c r="BV19" s="85" t="str">
        <f t="shared" si="48"/>
        <v xml:space="preserve"> </v>
      </c>
      <c r="BW19" s="61">
        <f t="shared" si="49"/>
        <v>0</v>
      </c>
      <c r="BX19" s="83">
        <v>0</v>
      </c>
      <c r="BY19" s="85" t="str">
        <f t="shared" si="50"/>
        <v xml:space="preserve"> </v>
      </c>
      <c r="BZ19" s="61">
        <f t="shared" si="51"/>
        <v>0</v>
      </c>
      <c r="CA19" s="83">
        <v>0</v>
      </c>
      <c r="CB19" s="85" t="str">
        <f t="shared" si="52"/>
        <v xml:space="preserve"> </v>
      </c>
      <c r="CC19" s="61">
        <f t="shared" si="53"/>
        <v>0</v>
      </c>
      <c r="CD19" s="83">
        <v>0</v>
      </c>
      <c r="CE19" s="85" t="str">
        <f t="shared" si="54"/>
        <v xml:space="preserve"> </v>
      </c>
      <c r="CF19" s="61">
        <f t="shared" si="55"/>
        <v>0</v>
      </c>
      <c r="CG19" s="83">
        <v>0</v>
      </c>
      <c r="CH19" s="85" t="str">
        <f t="shared" si="56"/>
        <v xml:space="preserve"> </v>
      </c>
      <c r="CI19" s="61">
        <f t="shared" si="57"/>
        <v>0</v>
      </c>
      <c r="CJ19" s="83">
        <v>0</v>
      </c>
      <c r="CK19" s="85" t="str">
        <f t="shared" si="58"/>
        <v xml:space="preserve"> </v>
      </c>
      <c r="CL19" s="61">
        <f t="shared" si="59"/>
        <v>0</v>
      </c>
      <c r="CM19" s="83">
        <v>0</v>
      </c>
      <c r="CN19" s="63"/>
    </row>
    <row r="20" spans="1:92" ht="12.75" hidden="1" customHeight="1" outlineLevel="1" x14ac:dyDescent="0.2">
      <c r="A20" s="185">
        <f>'Stat Blocks'!A51</f>
        <v>51</v>
      </c>
      <c r="B20" s="85" t="str">
        <f t="shared" si="0"/>
        <v xml:space="preserve"> </v>
      </c>
      <c r="C20" s="61">
        <f t="shared" si="1"/>
        <v>0</v>
      </c>
      <c r="D20" s="83">
        <v>0</v>
      </c>
      <c r="E20" s="85" t="str">
        <f t="shared" si="2"/>
        <v xml:space="preserve"> </v>
      </c>
      <c r="F20" s="61">
        <f t="shared" si="3"/>
        <v>0</v>
      </c>
      <c r="G20" s="83">
        <v>0</v>
      </c>
      <c r="H20" s="85" t="str">
        <f t="shared" si="4"/>
        <v xml:space="preserve"> </v>
      </c>
      <c r="I20" s="61">
        <f t="shared" si="5"/>
        <v>0</v>
      </c>
      <c r="J20" s="83">
        <v>0</v>
      </c>
      <c r="K20" s="85" t="str">
        <f t="shared" si="6"/>
        <v xml:space="preserve"> </v>
      </c>
      <c r="L20" s="61">
        <f t="shared" si="7"/>
        <v>0</v>
      </c>
      <c r="M20" s="83">
        <v>0</v>
      </c>
      <c r="N20" s="85" t="str">
        <f t="shared" si="8"/>
        <v xml:space="preserve"> </v>
      </c>
      <c r="O20" s="61">
        <f t="shared" si="9"/>
        <v>0</v>
      </c>
      <c r="P20" s="83">
        <v>0</v>
      </c>
      <c r="Q20" s="85" t="str">
        <f t="shared" si="10"/>
        <v xml:space="preserve"> </v>
      </c>
      <c r="R20" s="61">
        <f t="shared" si="11"/>
        <v>0</v>
      </c>
      <c r="S20" s="83">
        <v>0</v>
      </c>
      <c r="T20" s="85" t="str">
        <f t="shared" si="12"/>
        <v xml:space="preserve"> </v>
      </c>
      <c r="U20" s="61">
        <f t="shared" si="13"/>
        <v>0</v>
      </c>
      <c r="V20" s="83">
        <v>0</v>
      </c>
      <c r="W20" s="85" t="str">
        <f t="shared" si="14"/>
        <v xml:space="preserve"> </v>
      </c>
      <c r="X20" s="61">
        <f t="shared" si="15"/>
        <v>0</v>
      </c>
      <c r="Y20" s="83">
        <v>0</v>
      </c>
      <c r="Z20" s="85" t="str">
        <f t="shared" si="16"/>
        <v xml:space="preserve"> </v>
      </c>
      <c r="AA20" s="61">
        <f t="shared" si="17"/>
        <v>0</v>
      </c>
      <c r="AB20" s="83">
        <v>0</v>
      </c>
      <c r="AC20" s="85" t="str">
        <f t="shared" si="18"/>
        <v xml:space="preserve"> </v>
      </c>
      <c r="AD20" s="61">
        <f t="shared" si="19"/>
        <v>0</v>
      </c>
      <c r="AE20" s="83">
        <v>0</v>
      </c>
      <c r="AF20" s="85" t="str">
        <f t="shared" si="20"/>
        <v xml:space="preserve"> </v>
      </c>
      <c r="AG20" s="61">
        <f t="shared" si="21"/>
        <v>0</v>
      </c>
      <c r="AH20" s="83">
        <v>0</v>
      </c>
      <c r="AI20" s="85" t="str">
        <f t="shared" si="22"/>
        <v xml:space="preserve"> </v>
      </c>
      <c r="AJ20" s="61">
        <f t="shared" si="23"/>
        <v>0</v>
      </c>
      <c r="AK20" s="83">
        <v>0</v>
      </c>
      <c r="AL20" s="85" t="str">
        <f t="shared" si="24"/>
        <v xml:space="preserve"> </v>
      </c>
      <c r="AM20" s="61">
        <f t="shared" si="25"/>
        <v>0</v>
      </c>
      <c r="AN20" s="83">
        <v>0</v>
      </c>
      <c r="AO20" s="85" t="str">
        <f t="shared" si="26"/>
        <v xml:space="preserve"> </v>
      </c>
      <c r="AP20" s="61">
        <f t="shared" si="27"/>
        <v>0</v>
      </c>
      <c r="AQ20" s="83">
        <v>0</v>
      </c>
      <c r="AR20" s="85" t="str">
        <f t="shared" si="28"/>
        <v xml:space="preserve"> </v>
      </c>
      <c r="AS20" s="61">
        <f t="shared" si="29"/>
        <v>0</v>
      </c>
      <c r="AT20" s="83">
        <v>0</v>
      </c>
      <c r="AU20" s="85" t="str">
        <f t="shared" si="30"/>
        <v xml:space="preserve"> </v>
      </c>
      <c r="AV20" s="61">
        <f t="shared" si="31"/>
        <v>0</v>
      </c>
      <c r="AW20" s="83">
        <v>0</v>
      </c>
      <c r="AX20" s="85" t="str">
        <f t="shared" si="32"/>
        <v xml:space="preserve"> </v>
      </c>
      <c r="AY20" s="61">
        <f t="shared" si="33"/>
        <v>0</v>
      </c>
      <c r="AZ20" s="83">
        <v>0</v>
      </c>
      <c r="BA20" s="85" t="str">
        <f t="shared" si="34"/>
        <v xml:space="preserve"> </v>
      </c>
      <c r="BB20" s="61">
        <f t="shared" si="35"/>
        <v>0</v>
      </c>
      <c r="BC20" s="83">
        <v>0</v>
      </c>
      <c r="BD20" s="85" t="str">
        <f t="shared" si="36"/>
        <v xml:space="preserve"> </v>
      </c>
      <c r="BE20" s="61">
        <f t="shared" si="37"/>
        <v>0</v>
      </c>
      <c r="BF20" s="83">
        <v>0</v>
      </c>
      <c r="BG20" s="85" t="str">
        <f t="shared" si="38"/>
        <v xml:space="preserve"> </v>
      </c>
      <c r="BH20" s="61">
        <f t="shared" si="39"/>
        <v>0</v>
      </c>
      <c r="BI20" s="83">
        <v>0</v>
      </c>
      <c r="BJ20" s="85" t="str">
        <f t="shared" si="40"/>
        <v xml:space="preserve"> </v>
      </c>
      <c r="BK20" s="61">
        <f t="shared" si="41"/>
        <v>0</v>
      </c>
      <c r="BL20" s="83">
        <v>0</v>
      </c>
      <c r="BM20" s="85" t="str">
        <f t="shared" si="42"/>
        <v xml:space="preserve"> </v>
      </c>
      <c r="BN20" s="61">
        <f t="shared" si="43"/>
        <v>0</v>
      </c>
      <c r="BO20" s="83">
        <v>0</v>
      </c>
      <c r="BP20" s="85" t="str">
        <f t="shared" si="44"/>
        <v xml:space="preserve"> </v>
      </c>
      <c r="BQ20" s="61">
        <f t="shared" si="45"/>
        <v>0</v>
      </c>
      <c r="BR20" s="83">
        <v>0</v>
      </c>
      <c r="BS20" s="85" t="str">
        <f t="shared" si="46"/>
        <v xml:space="preserve"> </v>
      </c>
      <c r="BT20" s="61">
        <f t="shared" si="47"/>
        <v>0</v>
      </c>
      <c r="BU20" s="83">
        <v>0</v>
      </c>
      <c r="BV20" s="85" t="str">
        <f t="shared" si="48"/>
        <v xml:space="preserve"> </v>
      </c>
      <c r="BW20" s="61">
        <f t="shared" si="49"/>
        <v>0</v>
      </c>
      <c r="BX20" s="83">
        <v>0</v>
      </c>
      <c r="BY20" s="85" t="str">
        <f t="shared" si="50"/>
        <v xml:space="preserve"> </v>
      </c>
      <c r="BZ20" s="61">
        <f t="shared" si="51"/>
        <v>0</v>
      </c>
      <c r="CA20" s="83">
        <v>0</v>
      </c>
      <c r="CB20" s="85" t="str">
        <f t="shared" si="52"/>
        <v xml:space="preserve"> </v>
      </c>
      <c r="CC20" s="61">
        <f t="shared" si="53"/>
        <v>0</v>
      </c>
      <c r="CD20" s="83">
        <v>0</v>
      </c>
      <c r="CE20" s="85" t="str">
        <f t="shared" si="54"/>
        <v xml:space="preserve"> </v>
      </c>
      <c r="CF20" s="61">
        <f t="shared" si="55"/>
        <v>0</v>
      </c>
      <c r="CG20" s="83">
        <v>0</v>
      </c>
      <c r="CH20" s="85" t="str">
        <f t="shared" si="56"/>
        <v xml:space="preserve"> </v>
      </c>
      <c r="CI20" s="61">
        <f t="shared" si="57"/>
        <v>0</v>
      </c>
      <c r="CJ20" s="83">
        <v>0</v>
      </c>
      <c r="CK20" s="85" t="str">
        <f t="shared" si="58"/>
        <v xml:space="preserve"> </v>
      </c>
      <c r="CL20" s="61">
        <f t="shared" si="59"/>
        <v>0</v>
      </c>
      <c r="CM20" s="83">
        <v>0</v>
      </c>
      <c r="CN20" s="63"/>
    </row>
    <row r="21" spans="1:92" ht="12.75" hidden="1" customHeight="1" outlineLevel="1" x14ac:dyDescent="0.2">
      <c r="A21" s="185">
        <f>'Stat Blocks'!A52</f>
        <v>52</v>
      </c>
      <c r="B21" s="85" t="str">
        <f t="shared" si="0"/>
        <v xml:space="preserve"> </v>
      </c>
      <c r="C21" s="61">
        <f t="shared" si="1"/>
        <v>0</v>
      </c>
      <c r="D21" s="83">
        <v>0</v>
      </c>
      <c r="E21" s="85" t="str">
        <f t="shared" si="2"/>
        <v xml:space="preserve"> </v>
      </c>
      <c r="F21" s="61">
        <f t="shared" si="3"/>
        <v>0</v>
      </c>
      <c r="G21" s="83">
        <v>0</v>
      </c>
      <c r="H21" s="85" t="str">
        <f t="shared" si="4"/>
        <v xml:space="preserve"> </v>
      </c>
      <c r="I21" s="61">
        <f t="shared" si="5"/>
        <v>0</v>
      </c>
      <c r="J21" s="83">
        <v>0</v>
      </c>
      <c r="K21" s="85" t="str">
        <f t="shared" si="6"/>
        <v xml:space="preserve"> </v>
      </c>
      <c r="L21" s="61">
        <f t="shared" si="7"/>
        <v>0</v>
      </c>
      <c r="M21" s="83">
        <v>0</v>
      </c>
      <c r="N21" s="85" t="str">
        <f t="shared" si="8"/>
        <v xml:space="preserve"> </v>
      </c>
      <c r="O21" s="61">
        <f t="shared" si="9"/>
        <v>0</v>
      </c>
      <c r="P21" s="83">
        <v>0</v>
      </c>
      <c r="Q21" s="85" t="str">
        <f t="shared" si="10"/>
        <v xml:space="preserve"> </v>
      </c>
      <c r="R21" s="61">
        <f t="shared" si="11"/>
        <v>0</v>
      </c>
      <c r="S21" s="83">
        <v>0</v>
      </c>
      <c r="T21" s="85" t="str">
        <f t="shared" si="12"/>
        <v xml:space="preserve"> </v>
      </c>
      <c r="U21" s="61">
        <f t="shared" si="13"/>
        <v>0</v>
      </c>
      <c r="V21" s="83">
        <v>0</v>
      </c>
      <c r="W21" s="85" t="str">
        <f t="shared" si="14"/>
        <v xml:space="preserve"> </v>
      </c>
      <c r="X21" s="61">
        <f t="shared" si="15"/>
        <v>0</v>
      </c>
      <c r="Y21" s="83">
        <v>0</v>
      </c>
      <c r="Z21" s="85" t="str">
        <f t="shared" si="16"/>
        <v xml:space="preserve"> </v>
      </c>
      <c r="AA21" s="61">
        <f t="shared" si="17"/>
        <v>0</v>
      </c>
      <c r="AB21" s="83">
        <v>0</v>
      </c>
      <c r="AC21" s="85" t="str">
        <f t="shared" si="18"/>
        <v xml:space="preserve"> </v>
      </c>
      <c r="AD21" s="61">
        <f t="shared" si="19"/>
        <v>0</v>
      </c>
      <c r="AE21" s="83">
        <v>0</v>
      </c>
      <c r="AF21" s="85" t="str">
        <f t="shared" si="20"/>
        <v xml:space="preserve"> </v>
      </c>
      <c r="AG21" s="61">
        <f t="shared" si="21"/>
        <v>0</v>
      </c>
      <c r="AH21" s="83">
        <v>0</v>
      </c>
      <c r="AI21" s="85" t="str">
        <f t="shared" si="22"/>
        <v xml:space="preserve"> </v>
      </c>
      <c r="AJ21" s="61">
        <f t="shared" si="23"/>
        <v>0</v>
      </c>
      <c r="AK21" s="83">
        <v>0</v>
      </c>
      <c r="AL21" s="85" t="str">
        <f t="shared" si="24"/>
        <v xml:space="preserve"> </v>
      </c>
      <c r="AM21" s="61">
        <f t="shared" si="25"/>
        <v>0</v>
      </c>
      <c r="AN21" s="83">
        <v>0</v>
      </c>
      <c r="AO21" s="85" t="str">
        <f t="shared" si="26"/>
        <v xml:space="preserve"> </v>
      </c>
      <c r="AP21" s="61">
        <f t="shared" si="27"/>
        <v>0</v>
      </c>
      <c r="AQ21" s="83">
        <v>0</v>
      </c>
      <c r="AR21" s="85" t="str">
        <f t="shared" si="28"/>
        <v xml:space="preserve"> </v>
      </c>
      <c r="AS21" s="61">
        <f t="shared" si="29"/>
        <v>0</v>
      </c>
      <c r="AT21" s="83">
        <v>0</v>
      </c>
      <c r="AU21" s="85" t="str">
        <f t="shared" si="30"/>
        <v xml:space="preserve"> </v>
      </c>
      <c r="AV21" s="61">
        <f t="shared" si="31"/>
        <v>0</v>
      </c>
      <c r="AW21" s="83">
        <v>0</v>
      </c>
      <c r="AX21" s="85" t="str">
        <f t="shared" si="32"/>
        <v xml:space="preserve"> </v>
      </c>
      <c r="AY21" s="61">
        <f t="shared" si="33"/>
        <v>0</v>
      </c>
      <c r="AZ21" s="83">
        <v>0</v>
      </c>
      <c r="BA21" s="85" t="str">
        <f t="shared" si="34"/>
        <v xml:space="preserve"> </v>
      </c>
      <c r="BB21" s="61">
        <f t="shared" si="35"/>
        <v>0</v>
      </c>
      <c r="BC21" s="83">
        <v>0</v>
      </c>
      <c r="BD21" s="85" t="str">
        <f t="shared" si="36"/>
        <v xml:space="preserve"> </v>
      </c>
      <c r="BE21" s="61">
        <f t="shared" si="37"/>
        <v>0</v>
      </c>
      <c r="BF21" s="83">
        <v>0</v>
      </c>
      <c r="BG21" s="85" t="str">
        <f t="shared" si="38"/>
        <v xml:space="preserve"> </v>
      </c>
      <c r="BH21" s="61">
        <f t="shared" si="39"/>
        <v>0</v>
      </c>
      <c r="BI21" s="83">
        <v>0</v>
      </c>
      <c r="BJ21" s="85" t="str">
        <f t="shared" si="40"/>
        <v xml:space="preserve"> </v>
      </c>
      <c r="BK21" s="61">
        <f t="shared" si="41"/>
        <v>0</v>
      </c>
      <c r="BL21" s="83">
        <v>0</v>
      </c>
      <c r="BM21" s="85" t="str">
        <f t="shared" si="42"/>
        <v xml:space="preserve"> </v>
      </c>
      <c r="BN21" s="61">
        <f t="shared" si="43"/>
        <v>0</v>
      </c>
      <c r="BO21" s="83">
        <v>0</v>
      </c>
      <c r="BP21" s="85" t="str">
        <f t="shared" si="44"/>
        <v xml:space="preserve"> </v>
      </c>
      <c r="BQ21" s="61">
        <f t="shared" si="45"/>
        <v>0</v>
      </c>
      <c r="BR21" s="83">
        <v>0</v>
      </c>
      <c r="BS21" s="85" t="str">
        <f t="shared" si="46"/>
        <v xml:space="preserve"> </v>
      </c>
      <c r="BT21" s="61">
        <f t="shared" si="47"/>
        <v>0</v>
      </c>
      <c r="BU21" s="83">
        <v>0</v>
      </c>
      <c r="BV21" s="85" t="str">
        <f t="shared" si="48"/>
        <v xml:space="preserve"> </v>
      </c>
      <c r="BW21" s="61">
        <f t="shared" si="49"/>
        <v>0</v>
      </c>
      <c r="BX21" s="83">
        <v>0</v>
      </c>
      <c r="BY21" s="85" t="str">
        <f t="shared" si="50"/>
        <v xml:space="preserve"> </v>
      </c>
      <c r="BZ21" s="61">
        <f t="shared" si="51"/>
        <v>0</v>
      </c>
      <c r="CA21" s="83">
        <v>0</v>
      </c>
      <c r="CB21" s="85" t="str">
        <f t="shared" si="52"/>
        <v xml:space="preserve"> </v>
      </c>
      <c r="CC21" s="61">
        <f t="shared" si="53"/>
        <v>0</v>
      </c>
      <c r="CD21" s="83">
        <v>0</v>
      </c>
      <c r="CE21" s="85" t="str">
        <f t="shared" si="54"/>
        <v xml:space="preserve"> </v>
      </c>
      <c r="CF21" s="61">
        <f t="shared" si="55"/>
        <v>0</v>
      </c>
      <c r="CG21" s="83">
        <v>0</v>
      </c>
      <c r="CH21" s="85" t="str">
        <f t="shared" si="56"/>
        <v xml:space="preserve"> </v>
      </c>
      <c r="CI21" s="61">
        <f t="shared" si="57"/>
        <v>0</v>
      </c>
      <c r="CJ21" s="83">
        <v>0</v>
      </c>
      <c r="CK21" s="85" t="str">
        <f t="shared" si="58"/>
        <v xml:space="preserve"> </v>
      </c>
      <c r="CL21" s="61">
        <f t="shared" si="59"/>
        <v>0</v>
      </c>
      <c r="CM21" s="83">
        <v>0</v>
      </c>
      <c r="CN21" s="63"/>
    </row>
    <row r="22" spans="1:92" ht="12.75" hidden="1" customHeight="1" outlineLevel="1" x14ac:dyDescent="0.2">
      <c r="A22" s="185">
        <f>'Stat Blocks'!A53</f>
        <v>53</v>
      </c>
      <c r="B22" s="85" t="str">
        <f t="shared" si="0"/>
        <v xml:space="preserve"> </v>
      </c>
      <c r="C22" s="61">
        <f t="shared" si="1"/>
        <v>0</v>
      </c>
      <c r="D22" s="83">
        <v>0</v>
      </c>
      <c r="E22" s="85" t="str">
        <f t="shared" si="2"/>
        <v xml:space="preserve"> </v>
      </c>
      <c r="F22" s="61">
        <f t="shared" si="3"/>
        <v>0</v>
      </c>
      <c r="G22" s="83">
        <v>0</v>
      </c>
      <c r="H22" s="85" t="str">
        <f t="shared" si="4"/>
        <v xml:space="preserve"> </v>
      </c>
      <c r="I22" s="61">
        <f t="shared" si="5"/>
        <v>0</v>
      </c>
      <c r="J22" s="83">
        <v>0</v>
      </c>
      <c r="K22" s="85" t="str">
        <f t="shared" si="6"/>
        <v xml:space="preserve"> </v>
      </c>
      <c r="L22" s="61">
        <f t="shared" si="7"/>
        <v>0</v>
      </c>
      <c r="M22" s="83">
        <v>0</v>
      </c>
      <c r="N22" s="85" t="str">
        <f t="shared" si="8"/>
        <v xml:space="preserve"> </v>
      </c>
      <c r="O22" s="61">
        <f t="shared" si="9"/>
        <v>0</v>
      </c>
      <c r="P22" s="83">
        <v>0</v>
      </c>
      <c r="Q22" s="85" t="str">
        <f t="shared" si="10"/>
        <v xml:space="preserve"> </v>
      </c>
      <c r="R22" s="61">
        <f t="shared" si="11"/>
        <v>0</v>
      </c>
      <c r="S22" s="83">
        <v>0</v>
      </c>
      <c r="T22" s="85" t="str">
        <f t="shared" si="12"/>
        <v xml:space="preserve"> </v>
      </c>
      <c r="U22" s="61">
        <f t="shared" si="13"/>
        <v>0</v>
      </c>
      <c r="V22" s="83">
        <v>0</v>
      </c>
      <c r="W22" s="85" t="str">
        <f t="shared" si="14"/>
        <v xml:space="preserve"> </v>
      </c>
      <c r="X22" s="61">
        <f t="shared" si="15"/>
        <v>0</v>
      </c>
      <c r="Y22" s="83">
        <v>0</v>
      </c>
      <c r="Z22" s="85" t="str">
        <f t="shared" si="16"/>
        <v xml:space="preserve"> </v>
      </c>
      <c r="AA22" s="61">
        <f t="shared" si="17"/>
        <v>0</v>
      </c>
      <c r="AB22" s="83">
        <v>0</v>
      </c>
      <c r="AC22" s="85" t="str">
        <f t="shared" si="18"/>
        <v xml:space="preserve"> </v>
      </c>
      <c r="AD22" s="61">
        <f t="shared" si="19"/>
        <v>0</v>
      </c>
      <c r="AE22" s="83">
        <v>0</v>
      </c>
      <c r="AF22" s="85" t="str">
        <f t="shared" si="20"/>
        <v xml:space="preserve"> </v>
      </c>
      <c r="AG22" s="61">
        <f t="shared" si="21"/>
        <v>0</v>
      </c>
      <c r="AH22" s="83">
        <v>0</v>
      </c>
      <c r="AI22" s="85" t="str">
        <f t="shared" si="22"/>
        <v xml:space="preserve"> </v>
      </c>
      <c r="AJ22" s="61">
        <f t="shared" si="23"/>
        <v>0</v>
      </c>
      <c r="AK22" s="83">
        <v>0</v>
      </c>
      <c r="AL22" s="85" t="str">
        <f t="shared" si="24"/>
        <v xml:space="preserve"> </v>
      </c>
      <c r="AM22" s="61">
        <f t="shared" si="25"/>
        <v>0</v>
      </c>
      <c r="AN22" s="83">
        <v>0</v>
      </c>
      <c r="AO22" s="85" t="str">
        <f t="shared" si="26"/>
        <v xml:space="preserve"> </v>
      </c>
      <c r="AP22" s="61">
        <f t="shared" si="27"/>
        <v>0</v>
      </c>
      <c r="AQ22" s="83">
        <v>0</v>
      </c>
      <c r="AR22" s="85" t="str">
        <f t="shared" si="28"/>
        <v xml:space="preserve"> </v>
      </c>
      <c r="AS22" s="61">
        <f t="shared" si="29"/>
        <v>0</v>
      </c>
      <c r="AT22" s="83">
        <v>0</v>
      </c>
      <c r="AU22" s="85" t="str">
        <f t="shared" si="30"/>
        <v xml:space="preserve"> </v>
      </c>
      <c r="AV22" s="61">
        <f t="shared" si="31"/>
        <v>0</v>
      </c>
      <c r="AW22" s="83">
        <v>0</v>
      </c>
      <c r="AX22" s="85" t="str">
        <f t="shared" si="32"/>
        <v xml:space="preserve"> </v>
      </c>
      <c r="AY22" s="61">
        <f t="shared" si="33"/>
        <v>0</v>
      </c>
      <c r="AZ22" s="83">
        <v>0</v>
      </c>
      <c r="BA22" s="85" t="str">
        <f t="shared" si="34"/>
        <v xml:space="preserve"> </v>
      </c>
      <c r="BB22" s="61">
        <f t="shared" si="35"/>
        <v>0</v>
      </c>
      <c r="BC22" s="83">
        <v>0</v>
      </c>
      <c r="BD22" s="85" t="str">
        <f t="shared" si="36"/>
        <v xml:space="preserve"> </v>
      </c>
      <c r="BE22" s="61">
        <f t="shared" si="37"/>
        <v>0</v>
      </c>
      <c r="BF22" s="83">
        <v>0</v>
      </c>
      <c r="BG22" s="85" t="str">
        <f t="shared" si="38"/>
        <v xml:space="preserve"> </v>
      </c>
      <c r="BH22" s="61">
        <f t="shared" si="39"/>
        <v>0</v>
      </c>
      <c r="BI22" s="83">
        <v>0</v>
      </c>
      <c r="BJ22" s="85" t="str">
        <f t="shared" si="40"/>
        <v xml:space="preserve"> </v>
      </c>
      <c r="BK22" s="61">
        <f t="shared" si="41"/>
        <v>0</v>
      </c>
      <c r="BL22" s="83">
        <v>0</v>
      </c>
      <c r="BM22" s="85" t="str">
        <f t="shared" si="42"/>
        <v xml:space="preserve"> </v>
      </c>
      <c r="BN22" s="61">
        <f t="shared" si="43"/>
        <v>0</v>
      </c>
      <c r="BO22" s="83">
        <v>0</v>
      </c>
      <c r="BP22" s="85" t="str">
        <f t="shared" si="44"/>
        <v xml:space="preserve"> </v>
      </c>
      <c r="BQ22" s="61">
        <f t="shared" si="45"/>
        <v>0</v>
      </c>
      <c r="BR22" s="83">
        <v>0</v>
      </c>
      <c r="BS22" s="85" t="str">
        <f t="shared" si="46"/>
        <v xml:space="preserve"> </v>
      </c>
      <c r="BT22" s="61">
        <f t="shared" si="47"/>
        <v>0</v>
      </c>
      <c r="BU22" s="83">
        <v>0</v>
      </c>
      <c r="BV22" s="85" t="str">
        <f t="shared" si="48"/>
        <v xml:space="preserve"> </v>
      </c>
      <c r="BW22" s="61">
        <f t="shared" si="49"/>
        <v>0</v>
      </c>
      <c r="BX22" s="83">
        <v>0</v>
      </c>
      <c r="BY22" s="85" t="str">
        <f t="shared" si="50"/>
        <v xml:space="preserve"> </v>
      </c>
      <c r="BZ22" s="61">
        <f t="shared" si="51"/>
        <v>0</v>
      </c>
      <c r="CA22" s="83">
        <v>0</v>
      </c>
      <c r="CB22" s="85" t="str">
        <f t="shared" si="52"/>
        <v xml:space="preserve"> </v>
      </c>
      <c r="CC22" s="61">
        <f t="shared" si="53"/>
        <v>0</v>
      </c>
      <c r="CD22" s="83">
        <v>0</v>
      </c>
      <c r="CE22" s="85" t="str">
        <f t="shared" si="54"/>
        <v xml:space="preserve"> </v>
      </c>
      <c r="CF22" s="61">
        <f t="shared" si="55"/>
        <v>0</v>
      </c>
      <c r="CG22" s="83">
        <v>0</v>
      </c>
      <c r="CH22" s="85" t="str">
        <f t="shared" si="56"/>
        <v xml:space="preserve"> </v>
      </c>
      <c r="CI22" s="61">
        <f t="shared" si="57"/>
        <v>0</v>
      </c>
      <c r="CJ22" s="83">
        <v>0</v>
      </c>
      <c r="CK22" s="85" t="str">
        <f t="shared" si="58"/>
        <v xml:space="preserve"> </v>
      </c>
      <c r="CL22" s="61">
        <f t="shared" si="59"/>
        <v>0</v>
      </c>
      <c r="CM22" s="83">
        <v>0</v>
      </c>
      <c r="CN22" s="63"/>
    </row>
    <row r="23" spans="1:92" ht="12.75" hidden="1" customHeight="1" outlineLevel="1" x14ac:dyDescent="0.2">
      <c r="A23" s="185">
        <f>'Stat Blocks'!A54</f>
        <v>54</v>
      </c>
      <c r="B23" s="85" t="str">
        <f t="shared" si="0"/>
        <v xml:space="preserve"> </v>
      </c>
      <c r="C23" s="61">
        <f t="shared" si="1"/>
        <v>0</v>
      </c>
      <c r="D23" s="83">
        <v>0</v>
      </c>
      <c r="E23" s="85" t="str">
        <f t="shared" si="2"/>
        <v xml:space="preserve"> </v>
      </c>
      <c r="F23" s="61">
        <f t="shared" si="3"/>
        <v>0</v>
      </c>
      <c r="G23" s="83">
        <v>0</v>
      </c>
      <c r="H23" s="85" t="str">
        <f t="shared" si="4"/>
        <v xml:space="preserve"> </v>
      </c>
      <c r="I23" s="61">
        <f t="shared" si="5"/>
        <v>0</v>
      </c>
      <c r="J23" s="83">
        <v>0</v>
      </c>
      <c r="K23" s="85" t="str">
        <f t="shared" si="6"/>
        <v xml:space="preserve"> </v>
      </c>
      <c r="L23" s="61">
        <f t="shared" si="7"/>
        <v>0</v>
      </c>
      <c r="M23" s="83">
        <v>0</v>
      </c>
      <c r="N23" s="85" t="str">
        <f t="shared" si="8"/>
        <v xml:space="preserve"> </v>
      </c>
      <c r="O23" s="61">
        <f t="shared" si="9"/>
        <v>0</v>
      </c>
      <c r="P23" s="83">
        <v>0</v>
      </c>
      <c r="Q23" s="85" t="str">
        <f t="shared" si="10"/>
        <v xml:space="preserve"> </v>
      </c>
      <c r="R23" s="61">
        <f t="shared" si="11"/>
        <v>0</v>
      </c>
      <c r="S23" s="83">
        <v>0</v>
      </c>
      <c r="T23" s="85" t="str">
        <f t="shared" si="12"/>
        <v xml:space="preserve"> </v>
      </c>
      <c r="U23" s="61">
        <f t="shared" si="13"/>
        <v>0</v>
      </c>
      <c r="V23" s="83">
        <v>0</v>
      </c>
      <c r="W23" s="85" t="str">
        <f t="shared" si="14"/>
        <v xml:space="preserve"> </v>
      </c>
      <c r="X23" s="61">
        <f t="shared" si="15"/>
        <v>0</v>
      </c>
      <c r="Y23" s="83">
        <v>0</v>
      </c>
      <c r="Z23" s="85" t="str">
        <f t="shared" si="16"/>
        <v xml:space="preserve"> </v>
      </c>
      <c r="AA23" s="61">
        <f t="shared" si="17"/>
        <v>0</v>
      </c>
      <c r="AB23" s="83">
        <v>0</v>
      </c>
      <c r="AC23" s="85" t="str">
        <f t="shared" si="18"/>
        <v xml:space="preserve"> </v>
      </c>
      <c r="AD23" s="61">
        <f t="shared" si="19"/>
        <v>0</v>
      </c>
      <c r="AE23" s="83">
        <v>0</v>
      </c>
      <c r="AF23" s="85" t="str">
        <f t="shared" si="20"/>
        <v xml:space="preserve"> </v>
      </c>
      <c r="AG23" s="61">
        <f t="shared" si="21"/>
        <v>0</v>
      </c>
      <c r="AH23" s="83">
        <v>0</v>
      </c>
      <c r="AI23" s="85" t="str">
        <f t="shared" si="22"/>
        <v xml:space="preserve"> </v>
      </c>
      <c r="AJ23" s="61">
        <f t="shared" si="23"/>
        <v>0</v>
      </c>
      <c r="AK23" s="83">
        <v>0</v>
      </c>
      <c r="AL23" s="85" t="str">
        <f t="shared" si="24"/>
        <v xml:space="preserve"> </v>
      </c>
      <c r="AM23" s="61">
        <f t="shared" si="25"/>
        <v>0</v>
      </c>
      <c r="AN23" s="83">
        <v>0</v>
      </c>
      <c r="AO23" s="85" t="str">
        <f t="shared" si="26"/>
        <v xml:space="preserve"> </v>
      </c>
      <c r="AP23" s="61">
        <f t="shared" si="27"/>
        <v>0</v>
      </c>
      <c r="AQ23" s="83">
        <v>0</v>
      </c>
      <c r="AR23" s="85" t="str">
        <f t="shared" si="28"/>
        <v xml:space="preserve"> </v>
      </c>
      <c r="AS23" s="61">
        <f t="shared" si="29"/>
        <v>0</v>
      </c>
      <c r="AT23" s="83">
        <v>0</v>
      </c>
      <c r="AU23" s="85" t="str">
        <f t="shared" si="30"/>
        <v xml:space="preserve"> </v>
      </c>
      <c r="AV23" s="61">
        <f t="shared" si="31"/>
        <v>0</v>
      </c>
      <c r="AW23" s="83">
        <v>0</v>
      </c>
      <c r="AX23" s="85" t="str">
        <f t="shared" si="32"/>
        <v xml:space="preserve"> </v>
      </c>
      <c r="AY23" s="61">
        <f t="shared" si="33"/>
        <v>0</v>
      </c>
      <c r="AZ23" s="83">
        <v>0</v>
      </c>
      <c r="BA23" s="85" t="str">
        <f t="shared" si="34"/>
        <v xml:space="preserve"> </v>
      </c>
      <c r="BB23" s="61">
        <f t="shared" si="35"/>
        <v>0</v>
      </c>
      <c r="BC23" s="83">
        <v>0</v>
      </c>
      <c r="BD23" s="85" t="str">
        <f t="shared" si="36"/>
        <v xml:space="preserve"> </v>
      </c>
      <c r="BE23" s="61">
        <f t="shared" si="37"/>
        <v>0</v>
      </c>
      <c r="BF23" s="83">
        <v>0</v>
      </c>
      <c r="BG23" s="85" t="str">
        <f t="shared" si="38"/>
        <v xml:space="preserve"> </v>
      </c>
      <c r="BH23" s="61">
        <f t="shared" si="39"/>
        <v>0</v>
      </c>
      <c r="BI23" s="83">
        <v>0</v>
      </c>
      <c r="BJ23" s="85" t="str">
        <f t="shared" si="40"/>
        <v xml:space="preserve"> </v>
      </c>
      <c r="BK23" s="61">
        <f t="shared" si="41"/>
        <v>0</v>
      </c>
      <c r="BL23" s="83">
        <v>0</v>
      </c>
      <c r="BM23" s="85" t="str">
        <f t="shared" si="42"/>
        <v xml:space="preserve"> </v>
      </c>
      <c r="BN23" s="61">
        <f t="shared" si="43"/>
        <v>0</v>
      </c>
      <c r="BO23" s="83">
        <v>0</v>
      </c>
      <c r="BP23" s="85" t="str">
        <f t="shared" si="44"/>
        <v xml:space="preserve"> </v>
      </c>
      <c r="BQ23" s="61">
        <f t="shared" si="45"/>
        <v>0</v>
      </c>
      <c r="BR23" s="83">
        <v>0</v>
      </c>
      <c r="BS23" s="85" t="str">
        <f t="shared" si="46"/>
        <v xml:space="preserve"> </v>
      </c>
      <c r="BT23" s="61">
        <f t="shared" si="47"/>
        <v>0</v>
      </c>
      <c r="BU23" s="83">
        <v>0</v>
      </c>
      <c r="BV23" s="85" t="str">
        <f t="shared" si="48"/>
        <v xml:space="preserve"> </v>
      </c>
      <c r="BW23" s="61">
        <f t="shared" si="49"/>
        <v>0</v>
      </c>
      <c r="BX23" s="83">
        <v>0</v>
      </c>
      <c r="BY23" s="85" t="str">
        <f t="shared" si="50"/>
        <v xml:space="preserve"> </v>
      </c>
      <c r="BZ23" s="61">
        <f t="shared" si="51"/>
        <v>0</v>
      </c>
      <c r="CA23" s="83">
        <v>0</v>
      </c>
      <c r="CB23" s="85" t="str">
        <f t="shared" si="52"/>
        <v xml:space="preserve"> </v>
      </c>
      <c r="CC23" s="61">
        <f t="shared" si="53"/>
        <v>0</v>
      </c>
      <c r="CD23" s="83">
        <v>0</v>
      </c>
      <c r="CE23" s="85" t="str">
        <f t="shared" si="54"/>
        <v xml:space="preserve"> </v>
      </c>
      <c r="CF23" s="61">
        <f t="shared" si="55"/>
        <v>0</v>
      </c>
      <c r="CG23" s="83">
        <v>0</v>
      </c>
      <c r="CH23" s="85" t="str">
        <f t="shared" si="56"/>
        <v xml:space="preserve"> </v>
      </c>
      <c r="CI23" s="61">
        <f t="shared" si="57"/>
        <v>0</v>
      </c>
      <c r="CJ23" s="83">
        <v>0</v>
      </c>
      <c r="CK23" s="85" t="str">
        <f t="shared" si="58"/>
        <v xml:space="preserve"> </v>
      </c>
      <c r="CL23" s="61">
        <f t="shared" si="59"/>
        <v>0</v>
      </c>
      <c r="CM23" s="83">
        <v>0</v>
      </c>
      <c r="CN23" s="63"/>
    </row>
    <row r="24" spans="1:92" ht="12.75" hidden="1" customHeight="1" outlineLevel="1" x14ac:dyDescent="0.2">
      <c r="A24" s="185">
        <f>'Stat Blocks'!A55</f>
        <v>55</v>
      </c>
      <c r="B24" s="85" t="str">
        <f t="shared" si="0"/>
        <v xml:space="preserve"> </v>
      </c>
      <c r="C24" s="61">
        <f t="shared" si="1"/>
        <v>0</v>
      </c>
      <c r="D24" s="83">
        <v>0</v>
      </c>
      <c r="E24" s="85" t="str">
        <f t="shared" si="2"/>
        <v xml:space="preserve"> </v>
      </c>
      <c r="F24" s="61">
        <f t="shared" si="3"/>
        <v>0</v>
      </c>
      <c r="G24" s="83">
        <v>0</v>
      </c>
      <c r="H24" s="85" t="str">
        <f t="shared" si="4"/>
        <v xml:space="preserve"> </v>
      </c>
      <c r="I24" s="61">
        <f t="shared" si="5"/>
        <v>0</v>
      </c>
      <c r="J24" s="83">
        <v>0</v>
      </c>
      <c r="K24" s="85" t="str">
        <f t="shared" si="6"/>
        <v xml:space="preserve"> </v>
      </c>
      <c r="L24" s="61">
        <f t="shared" si="7"/>
        <v>0</v>
      </c>
      <c r="M24" s="83">
        <v>0</v>
      </c>
      <c r="N24" s="85" t="str">
        <f t="shared" si="8"/>
        <v xml:space="preserve"> </v>
      </c>
      <c r="O24" s="61">
        <f t="shared" si="9"/>
        <v>0</v>
      </c>
      <c r="P24" s="83">
        <v>0</v>
      </c>
      <c r="Q24" s="85" t="str">
        <f t="shared" si="10"/>
        <v xml:space="preserve"> </v>
      </c>
      <c r="R24" s="61">
        <f t="shared" si="11"/>
        <v>0</v>
      </c>
      <c r="S24" s="83">
        <v>0</v>
      </c>
      <c r="T24" s="85" t="str">
        <f t="shared" si="12"/>
        <v xml:space="preserve"> </v>
      </c>
      <c r="U24" s="61">
        <f t="shared" si="13"/>
        <v>0</v>
      </c>
      <c r="V24" s="83">
        <v>0</v>
      </c>
      <c r="W24" s="85" t="str">
        <f t="shared" si="14"/>
        <v xml:space="preserve"> </v>
      </c>
      <c r="X24" s="61">
        <f t="shared" si="15"/>
        <v>0</v>
      </c>
      <c r="Y24" s="83">
        <v>0</v>
      </c>
      <c r="Z24" s="85" t="str">
        <f t="shared" si="16"/>
        <v xml:space="preserve"> </v>
      </c>
      <c r="AA24" s="61">
        <f t="shared" si="17"/>
        <v>0</v>
      </c>
      <c r="AB24" s="83">
        <v>0</v>
      </c>
      <c r="AC24" s="85" t="str">
        <f t="shared" si="18"/>
        <v xml:space="preserve"> </v>
      </c>
      <c r="AD24" s="61">
        <f t="shared" si="19"/>
        <v>0</v>
      </c>
      <c r="AE24" s="83">
        <v>0</v>
      </c>
      <c r="AF24" s="85" t="str">
        <f t="shared" si="20"/>
        <v xml:space="preserve"> </v>
      </c>
      <c r="AG24" s="61">
        <f t="shared" si="21"/>
        <v>0</v>
      </c>
      <c r="AH24" s="83">
        <v>0</v>
      </c>
      <c r="AI24" s="85" t="str">
        <f t="shared" si="22"/>
        <v xml:space="preserve"> </v>
      </c>
      <c r="AJ24" s="61">
        <f t="shared" si="23"/>
        <v>0</v>
      </c>
      <c r="AK24" s="83">
        <v>0</v>
      </c>
      <c r="AL24" s="85" t="str">
        <f t="shared" si="24"/>
        <v xml:space="preserve"> </v>
      </c>
      <c r="AM24" s="61">
        <f t="shared" si="25"/>
        <v>0</v>
      </c>
      <c r="AN24" s="83">
        <v>0</v>
      </c>
      <c r="AO24" s="85" t="str">
        <f t="shared" si="26"/>
        <v xml:space="preserve"> </v>
      </c>
      <c r="AP24" s="61">
        <f t="shared" si="27"/>
        <v>0</v>
      </c>
      <c r="AQ24" s="83">
        <v>0</v>
      </c>
      <c r="AR24" s="85" t="str">
        <f t="shared" si="28"/>
        <v xml:space="preserve"> </v>
      </c>
      <c r="AS24" s="61">
        <f t="shared" si="29"/>
        <v>0</v>
      </c>
      <c r="AT24" s="83">
        <v>0</v>
      </c>
      <c r="AU24" s="85" t="str">
        <f t="shared" si="30"/>
        <v xml:space="preserve"> </v>
      </c>
      <c r="AV24" s="61">
        <f t="shared" si="31"/>
        <v>0</v>
      </c>
      <c r="AW24" s="83">
        <v>0</v>
      </c>
      <c r="AX24" s="85" t="str">
        <f t="shared" si="32"/>
        <v xml:space="preserve"> </v>
      </c>
      <c r="AY24" s="61">
        <f t="shared" si="33"/>
        <v>0</v>
      </c>
      <c r="AZ24" s="83">
        <v>0</v>
      </c>
      <c r="BA24" s="85" t="str">
        <f t="shared" si="34"/>
        <v xml:space="preserve"> </v>
      </c>
      <c r="BB24" s="61">
        <f t="shared" si="35"/>
        <v>0</v>
      </c>
      <c r="BC24" s="83">
        <v>0</v>
      </c>
      <c r="BD24" s="85" t="str">
        <f t="shared" si="36"/>
        <v xml:space="preserve"> </v>
      </c>
      <c r="BE24" s="61">
        <f t="shared" si="37"/>
        <v>0</v>
      </c>
      <c r="BF24" s="83">
        <v>0</v>
      </c>
      <c r="BG24" s="85" t="str">
        <f t="shared" si="38"/>
        <v xml:space="preserve"> </v>
      </c>
      <c r="BH24" s="61">
        <f t="shared" si="39"/>
        <v>0</v>
      </c>
      <c r="BI24" s="83">
        <v>0</v>
      </c>
      <c r="BJ24" s="85" t="str">
        <f t="shared" si="40"/>
        <v xml:space="preserve"> </v>
      </c>
      <c r="BK24" s="61">
        <f t="shared" si="41"/>
        <v>0</v>
      </c>
      <c r="BL24" s="83">
        <v>0</v>
      </c>
      <c r="BM24" s="85" t="str">
        <f t="shared" si="42"/>
        <v xml:space="preserve"> </v>
      </c>
      <c r="BN24" s="61">
        <f t="shared" si="43"/>
        <v>0</v>
      </c>
      <c r="BO24" s="83">
        <v>0</v>
      </c>
      <c r="BP24" s="85" t="str">
        <f t="shared" si="44"/>
        <v xml:space="preserve"> </v>
      </c>
      <c r="BQ24" s="61">
        <f t="shared" si="45"/>
        <v>0</v>
      </c>
      <c r="BR24" s="83">
        <v>0</v>
      </c>
      <c r="BS24" s="85" t="str">
        <f t="shared" si="46"/>
        <v xml:space="preserve"> </v>
      </c>
      <c r="BT24" s="61">
        <f t="shared" si="47"/>
        <v>0</v>
      </c>
      <c r="BU24" s="83">
        <v>0</v>
      </c>
      <c r="BV24" s="85" t="str">
        <f t="shared" si="48"/>
        <v xml:space="preserve"> </v>
      </c>
      <c r="BW24" s="61">
        <f t="shared" si="49"/>
        <v>0</v>
      </c>
      <c r="BX24" s="83">
        <v>0</v>
      </c>
      <c r="BY24" s="85" t="str">
        <f t="shared" si="50"/>
        <v xml:space="preserve"> </v>
      </c>
      <c r="BZ24" s="61">
        <f t="shared" si="51"/>
        <v>0</v>
      </c>
      <c r="CA24" s="83">
        <v>0</v>
      </c>
      <c r="CB24" s="85" t="str">
        <f t="shared" si="52"/>
        <v xml:space="preserve"> </v>
      </c>
      <c r="CC24" s="61">
        <f t="shared" si="53"/>
        <v>0</v>
      </c>
      <c r="CD24" s="83">
        <v>0</v>
      </c>
      <c r="CE24" s="85" t="str">
        <f t="shared" si="54"/>
        <v xml:space="preserve"> </v>
      </c>
      <c r="CF24" s="61">
        <f t="shared" si="55"/>
        <v>0</v>
      </c>
      <c r="CG24" s="83">
        <v>0</v>
      </c>
      <c r="CH24" s="85" t="str">
        <f t="shared" si="56"/>
        <v xml:space="preserve"> </v>
      </c>
      <c r="CI24" s="61">
        <f t="shared" si="57"/>
        <v>0</v>
      </c>
      <c r="CJ24" s="83">
        <v>0</v>
      </c>
      <c r="CK24" s="85" t="str">
        <f t="shared" si="58"/>
        <v xml:space="preserve"> </v>
      </c>
      <c r="CL24" s="61">
        <f t="shared" si="59"/>
        <v>0</v>
      </c>
      <c r="CM24" s="83">
        <v>0</v>
      </c>
      <c r="CN24" s="63"/>
    </row>
    <row r="25" spans="1:92" ht="13.5" collapsed="1" thickBot="1" x14ac:dyDescent="0.25">
      <c r="A25" s="185">
        <f>'Stat Blocks'!A56</f>
        <v>56</v>
      </c>
      <c r="B25" s="86" t="str">
        <f t="shared" si="0"/>
        <v xml:space="preserve"> </v>
      </c>
      <c r="C25" s="62">
        <f t="shared" si="1"/>
        <v>0</v>
      </c>
      <c r="D25" s="84">
        <v>0</v>
      </c>
      <c r="E25" s="86" t="str">
        <f t="shared" si="2"/>
        <v xml:space="preserve"> </v>
      </c>
      <c r="F25" s="62">
        <f t="shared" si="3"/>
        <v>0</v>
      </c>
      <c r="G25" s="84">
        <v>0</v>
      </c>
      <c r="H25" s="86" t="str">
        <f t="shared" si="4"/>
        <v xml:space="preserve"> </v>
      </c>
      <c r="I25" s="62">
        <f t="shared" si="5"/>
        <v>0</v>
      </c>
      <c r="J25" s="84">
        <v>0</v>
      </c>
      <c r="K25" s="86" t="str">
        <f t="shared" si="6"/>
        <v xml:space="preserve"> </v>
      </c>
      <c r="L25" s="62">
        <f t="shared" si="7"/>
        <v>0</v>
      </c>
      <c r="M25" s="84">
        <v>0</v>
      </c>
      <c r="N25" s="86" t="str">
        <f t="shared" si="8"/>
        <v xml:space="preserve"> </v>
      </c>
      <c r="O25" s="62">
        <f t="shared" si="9"/>
        <v>0</v>
      </c>
      <c r="P25" s="84">
        <v>0</v>
      </c>
      <c r="Q25" s="86" t="str">
        <f t="shared" si="10"/>
        <v xml:space="preserve"> </v>
      </c>
      <c r="R25" s="62">
        <f t="shared" si="11"/>
        <v>0</v>
      </c>
      <c r="S25" s="84">
        <v>0</v>
      </c>
      <c r="T25" s="86" t="str">
        <f t="shared" si="12"/>
        <v xml:space="preserve"> </v>
      </c>
      <c r="U25" s="62">
        <f t="shared" si="13"/>
        <v>0</v>
      </c>
      <c r="V25" s="84">
        <v>0</v>
      </c>
      <c r="W25" s="86" t="str">
        <f t="shared" si="14"/>
        <v xml:space="preserve"> </v>
      </c>
      <c r="X25" s="62">
        <f t="shared" si="15"/>
        <v>0</v>
      </c>
      <c r="Y25" s="84">
        <v>0</v>
      </c>
      <c r="Z25" s="86" t="str">
        <f t="shared" si="16"/>
        <v xml:space="preserve"> </v>
      </c>
      <c r="AA25" s="62">
        <f t="shared" si="17"/>
        <v>0</v>
      </c>
      <c r="AB25" s="84">
        <v>0</v>
      </c>
      <c r="AC25" s="86" t="str">
        <f t="shared" si="18"/>
        <v xml:space="preserve"> </v>
      </c>
      <c r="AD25" s="62">
        <f t="shared" si="19"/>
        <v>0</v>
      </c>
      <c r="AE25" s="84">
        <v>0</v>
      </c>
      <c r="AF25" s="86" t="str">
        <f t="shared" si="20"/>
        <v xml:space="preserve"> </v>
      </c>
      <c r="AG25" s="62">
        <f t="shared" si="21"/>
        <v>0</v>
      </c>
      <c r="AH25" s="84">
        <v>0</v>
      </c>
      <c r="AI25" s="86" t="str">
        <f t="shared" si="22"/>
        <v xml:space="preserve"> </v>
      </c>
      <c r="AJ25" s="62">
        <f t="shared" si="23"/>
        <v>0</v>
      </c>
      <c r="AK25" s="84">
        <v>0</v>
      </c>
      <c r="AL25" s="86" t="str">
        <f t="shared" si="24"/>
        <v xml:space="preserve"> </v>
      </c>
      <c r="AM25" s="62">
        <f t="shared" si="25"/>
        <v>0</v>
      </c>
      <c r="AN25" s="84">
        <v>0</v>
      </c>
      <c r="AO25" s="86" t="str">
        <f t="shared" si="26"/>
        <v xml:space="preserve"> </v>
      </c>
      <c r="AP25" s="62">
        <f t="shared" si="27"/>
        <v>0</v>
      </c>
      <c r="AQ25" s="84">
        <v>0</v>
      </c>
      <c r="AR25" s="86" t="str">
        <f t="shared" si="28"/>
        <v xml:space="preserve"> </v>
      </c>
      <c r="AS25" s="62">
        <f t="shared" si="29"/>
        <v>0</v>
      </c>
      <c r="AT25" s="84">
        <v>0</v>
      </c>
      <c r="AU25" s="86" t="str">
        <f t="shared" si="30"/>
        <v xml:space="preserve"> </v>
      </c>
      <c r="AV25" s="62">
        <f t="shared" si="31"/>
        <v>0</v>
      </c>
      <c r="AW25" s="84">
        <v>0</v>
      </c>
      <c r="AX25" s="86" t="str">
        <f t="shared" si="32"/>
        <v xml:space="preserve"> </v>
      </c>
      <c r="AY25" s="62">
        <f t="shared" si="33"/>
        <v>0</v>
      </c>
      <c r="AZ25" s="84">
        <v>0</v>
      </c>
      <c r="BA25" s="86" t="str">
        <f t="shared" si="34"/>
        <v xml:space="preserve"> </v>
      </c>
      <c r="BB25" s="62">
        <f t="shared" si="35"/>
        <v>0</v>
      </c>
      <c r="BC25" s="84">
        <v>0</v>
      </c>
      <c r="BD25" s="86" t="str">
        <f t="shared" si="36"/>
        <v xml:space="preserve"> </v>
      </c>
      <c r="BE25" s="62">
        <f t="shared" si="37"/>
        <v>0</v>
      </c>
      <c r="BF25" s="84">
        <v>0</v>
      </c>
      <c r="BG25" s="86" t="str">
        <f t="shared" si="38"/>
        <v xml:space="preserve"> </v>
      </c>
      <c r="BH25" s="62">
        <f t="shared" si="39"/>
        <v>0</v>
      </c>
      <c r="BI25" s="84">
        <v>0</v>
      </c>
      <c r="BJ25" s="86" t="str">
        <f t="shared" si="40"/>
        <v xml:space="preserve"> </v>
      </c>
      <c r="BK25" s="62">
        <f t="shared" si="41"/>
        <v>0</v>
      </c>
      <c r="BL25" s="84">
        <v>0</v>
      </c>
      <c r="BM25" s="86" t="str">
        <f t="shared" si="42"/>
        <v xml:space="preserve"> </v>
      </c>
      <c r="BN25" s="62">
        <f t="shared" si="43"/>
        <v>0</v>
      </c>
      <c r="BO25" s="84">
        <v>0</v>
      </c>
      <c r="BP25" s="86" t="str">
        <f t="shared" si="44"/>
        <v xml:space="preserve"> </v>
      </c>
      <c r="BQ25" s="62">
        <f t="shared" si="45"/>
        <v>0</v>
      </c>
      <c r="BR25" s="84">
        <v>0</v>
      </c>
      <c r="BS25" s="86" t="str">
        <f t="shared" si="46"/>
        <v xml:space="preserve"> </v>
      </c>
      <c r="BT25" s="62">
        <f t="shared" si="47"/>
        <v>0</v>
      </c>
      <c r="BU25" s="84">
        <v>0</v>
      </c>
      <c r="BV25" s="86" t="str">
        <f t="shared" si="48"/>
        <v xml:space="preserve"> </v>
      </c>
      <c r="BW25" s="62">
        <f t="shared" si="49"/>
        <v>0</v>
      </c>
      <c r="BX25" s="84">
        <v>0</v>
      </c>
      <c r="BY25" s="86" t="str">
        <f t="shared" si="50"/>
        <v xml:space="preserve"> </v>
      </c>
      <c r="BZ25" s="62">
        <f t="shared" si="51"/>
        <v>0</v>
      </c>
      <c r="CA25" s="84">
        <v>0</v>
      </c>
      <c r="CB25" s="86" t="str">
        <f t="shared" si="52"/>
        <v xml:space="preserve"> </v>
      </c>
      <c r="CC25" s="62">
        <f t="shared" si="53"/>
        <v>0</v>
      </c>
      <c r="CD25" s="84">
        <v>0</v>
      </c>
      <c r="CE25" s="86" t="str">
        <f t="shared" si="54"/>
        <v xml:space="preserve"> </v>
      </c>
      <c r="CF25" s="62">
        <f t="shared" si="55"/>
        <v>0</v>
      </c>
      <c r="CG25" s="84">
        <v>0</v>
      </c>
      <c r="CH25" s="86" t="str">
        <f t="shared" si="56"/>
        <v xml:space="preserve"> </v>
      </c>
      <c r="CI25" s="62">
        <f t="shared" si="57"/>
        <v>0</v>
      </c>
      <c r="CJ25" s="84">
        <v>0</v>
      </c>
      <c r="CK25" s="86" t="str">
        <f t="shared" si="58"/>
        <v xml:space="preserve"> </v>
      </c>
      <c r="CL25" s="62">
        <f t="shared" si="59"/>
        <v>0</v>
      </c>
      <c r="CM25" s="84">
        <v>0</v>
      </c>
      <c r="CN25" s="63"/>
    </row>
    <row r="26" spans="1:92" s="55" customFormat="1" ht="15.75" customHeight="1" thickBot="1" x14ac:dyDescent="0.25">
      <c r="A26" s="278" t="s">
        <v>347</v>
      </c>
      <c r="B26" s="279" t="s">
        <v>500</v>
      </c>
      <c r="C26" s="280"/>
      <c r="D26" s="281"/>
      <c r="E26" s="274" t="s">
        <v>75</v>
      </c>
      <c r="F26" s="275"/>
      <c r="G26" s="276"/>
      <c r="H26" s="274" t="s">
        <v>75</v>
      </c>
      <c r="I26" s="275"/>
      <c r="J26" s="276"/>
      <c r="K26" s="274" t="s">
        <v>75</v>
      </c>
      <c r="L26" s="275"/>
      <c r="M26" s="276"/>
      <c r="N26" s="274" t="s">
        <v>75</v>
      </c>
      <c r="O26" s="275"/>
      <c r="P26" s="276"/>
      <c r="Q26" s="274" t="s">
        <v>75</v>
      </c>
      <c r="R26" s="275"/>
      <c r="S26" s="276"/>
      <c r="T26" s="274" t="s">
        <v>75</v>
      </c>
      <c r="U26" s="275"/>
      <c r="V26" s="276"/>
      <c r="W26" s="274" t="s">
        <v>75</v>
      </c>
      <c r="X26" s="275"/>
      <c r="Y26" s="276"/>
      <c r="Z26" s="274" t="s">
        <v>75</v>
      </c>
      <c r="AA26" s="275"/>
      <c r="AB26" s="276"/>
      <c r="AC26" s="274" t="s">
        <v>75</v>
      </c>
      <c r="AD26" s="275"/>
      <c r="AE26" s="276"/>
      <c r="AF26" s="274" t="s">
        <v>75</v>
      </c>
      <c r="AG26" s="275"/>
      <c r="AH26" s="276"/>
      <c r="AI26" s="274" t="s">
        <v>75</v>
      </c>
      <c r="AJ26" s="275"/>
      <c r="AK26" s="276"/>
      <c r="AL26" s="274" t="s">
        <v>75</v>
      </c>
      <c r="AM26" s="275"/>
      <c r="AN26" s="276"/>
      <c r="AO26" s="274" t="s">
        <v>75</v>
      </c>
      <c r="AP26" s="275"/>
      <c r="AQ26" s="276"/>
      <c r="AR26" s="274" t="s">
        <v>75</v>
      </c>
      <c r="AS26" s="275"/>
      <c r="AT26" s="276"/>
      <c r="AU26" s="274" t="s">
        <v>75</v>
      </c>
      <c r="AV26" s="275"/>
      <c r="AW26" s="276"/>
      <c r="AX26" s="274" t="s">
        <v>75</v>
      </c>
      <c r="AY26" s="275"/>
      <c r="AZ26" s="276"/>
      <c r="BA26" s="274" t="s">
        <v>75</v>
      </c>
      <c r="BB26" s="275"/>
      <c r="BC26" s="276"/>
      <c r="BD26" s="274" t="s">
        <v>75</v>
      </c>
      <c r="BE26" s="275"/>
      <c r="BF26" s="276"/>
      <c r="BG26" s="274" t="s">
        <v>75</v>
      </c>
      <c r="BH26" s="275"/>
      <c r="BI26" s="276"/>
      <c r="BJ26" s="274" t="s">
        <v>75</v>
      </c>
      <c r="BK26" s="275"/>
      <c r="BL26" s="276"/>
      <c r="BM26" s="274" t="s">
        <v>75</v>
      </c>
      <c r="BN26" s="275"/>
      <c r="BO26" s="276"/>
      <c r="BP26" s="274" t="s">
        <v>75</v>
      </c>
      <c r="BQ26" s="275"/>
      <c r="BR26" s="276"/>
      <c r="BS26" s="274" t="s">
        <v>75</v>
      </c>
      <c r="BT26" s="275"/>
      <c r="BU26" s="276"/>
      <c r="BV26" s="274" t="s">
        <v>75</v>
      </c>
      <c r="BW26" s="275"/>
      <c r="BX26" s="276"/>
      <c r="BY26" s="274" t="s">
        <v>75</v>
      </c>
      <c r="BZ26" s="275"/>
      <c r="CA26" s="276"/>
      <c r="CB26" s="274" t="s">
        <v>75</v>
      </c>
      <c r="CC26" s="275"/>
      <c r="CD26" s="276"/>
      <c r="CE26" s="274" t="s">
        <v>75</v>
      </c>
      <c r="CF26" s="275"/>
      <c r="CG26" s="276"/>
      <c r="CH26" s="274" t="s">
        <v>75</v>
      </c>
      <c r="CI26" s="275"/>
      <c r="CJ26" s="276"/>
      <c r="CK26" s="274" t="s">
        <v>75</v>
      </c>
      <c r="CL26" s="275"/>
      <c r="CM26" s="276"/>
      <c r="CN26" s="190"/>
    </row>
    <row r="27" spans="1:92" s="55" customFormat="1" ht="14.25" customHeight="1" x14ac:dyDescent="0.2">
      <c r="A27" s="278"/>
      <c r="B27" s="267" t="str">
        <f>"["&amp;VLOOKUP(B$26,FPlookup,2,FALSE)&amp;"]"</f>
        <v>[telekinetic]</v>
      </c>
      <c r="C27" s="268"/>
      <c r="D27" s="269"/>
      <c r="E27" s="267" t="str">
        <f>"["&amp;VLOOKUP(E$26,FPlookup,2,FALSE)&amp;"]"</f>
        <v>[]</v>
      </c>
      <c r="F27" s="268"/>
      <c r="G27" s="269"/>
      <c r="H27" s="267" t="str">
        <f>"["&amp;VLOOKUP(H$26,FPlookup,2,FALSE)&amp;"]"</f>
        <v>[]</v>
      </c>
      <c r="I27" s="268"/>
      <c r="J27" s="269"/>
      <c r="K27" s="267" t="str">
        <f>"["&amp;VLOOKUP(K$26,FPlookup,2,FALSE)&amp;"]"</f>
        <v>[]</v>
      </c>
      <c r="L27" s="268"/>
      <c r="M27" s="269"/>
      <c r="N27" s="267" t="str">
        <f>"["&amp;VLOOKUP(N$26,FPlookup,2,FALSE)&amp;"]"</f>
        <v>[]</v>
      </c>
      <c r="O27" s="268"/>
      <c r="P27" s="269"/>
      <c r="Q27" s="267" t="str">
        <f>"["&amp;VLOOKUP(Q$26,FPlookup,2,FALSE)&amp;"]"</f>
        <v>[]</v>
      </c>
      <c r="R27" s="268"/>
      <c r="S27" s="269"/>
      <c r="T27" s="267" t="str">
        <f>"["&amp;VLOOKUP(T$26,FPlookup,2,FALSE)&amp;"]"</f>
        <v>[]</v>
      </c>
      <c r="U27" s="268"/>
      <c r="V27" s="269"/>
      <c r="W27" s="267" t="str">
        <f>"["&amp;VLOOKUP(W$26,FPlookup,2,FALSE)&amp;"]"</f>
        <v>[]</v>
      </c>
      <c r="X27" s="268"/>
      <c r="Y27" s="269"/>
      <c r="Z27" s="267" t="str">
        <f>"["&amp;VLOOKUP(Z$26,FPlookup,2,FALSE)&amp;"]"</f>
        <v>[]</v>
      </c>
      <c r="AA27" s="268"/>
      <c r="AB27" s="269"/>
      <c r="AC27" s="267" t="str">
        <f>"["&amp;VLOOKUP(AC$26,FPlookup,2,FALSE)&amp;"]"</f>
        <v>[]</v>
      </c>
      <c r="AD27" s="268"/>
      <c r="AE27" s="269"/>
      <c r="AF27" s="267" t="str">
        <f>"["&amp;VLOOKUP(AF$26,FPlookup,2,FALSE)&amp;"]"</f>
        <v>[]</v>
      </c>
      <c r="AG27" s="268"/>
      <c r="AH27" s="269"/>
      <c r="AI27" s="267" t="str">
        <f>"["&amp;VLOOKUP(AI$26,FPlookup,2,FALSE)&amp;"]"</f>
        <v>[]</v>
      </c>
      <c r="AJ27" s="268"/>
      <c r="AK27" s="269"/>
      <c r="AL27" s="267" t="str">
        <f>"["&amp;VLOOKUP(AL$26,FPlookup,2,FALSE)&amp;"]"</f>
        <v>[]</v>
      </c>
      <c r="AM27" s="268"/>
      <c r="AN27" s="269"/>
      <c r="AO27" s="267" t="str">
        <f>"["&amp;VLOOKUP(AO$26,FPlookup,2,FALSE)&amp;"]"</f>
        <v>[]</v>
      </c>
      <c r="AP27" s="268"/>
      <c r="AQ27" s="269"/>
      <c r="AR27" s="267" t="str">
        <f>"["&amp;VLOOKUP(AR$26,FPlookup,2,FALSE)&amp;"]"</f>
        <v>[]</v>
      </c>
      <c r="AS27" s="268"/>
      <c r="AT27" s="269"/>
      <c r="AU27" s="267" t="str">
        <f>"["&amp;VLOOKUP(AU$26,FPlookup,2,FALSE)&amp;"]"</f>
        <v>[]</v>
      </c>
      <c r="AV27" s="268"/>
      <c r="AW27" s="269"/>
      <c r="AX27" s="267" t="str">
        <f>"["&amp;VLOOKUP(AX$26,FPlookup,2,FALSE)&amp;"]"</f>
        <v>[]</v>
      </c>
      <c r="AY27" s="268"/>
      <c r="AZ27" s="269"/>
      <c r="BA27" s="267" t="str">
        <f>"["&amp;VLOOKUP(BA$26,FPlookup,2,FALSE)&amp;"]"</f>
        <v>[]</v>
      </c>
      <c r="BB27" s="268"/>
      <c r="BC27" s="269"/>
      <c r="BD27" s="267" t="str">
        <f>"["&amp;VLOOKUP(BD$26,FPlookup,2,FALSE)&amp;"]"</f>
        <v>[]</v>
      </c>
      <c r="BE27" s="268"/>
      <c r="BF27" s="269"/>
      <c r="BG27" s="267" t="str">
        <f>"["&amp;VLOOKUP(BG$26,FPlookup,2,FALSE)&amp;"]"</f>
        <v>[]</v>
      </c>
      <c r="BH27" s="268"/>
      <c r="BI27" s="269"/>
      <c r="BJ27" s="267" t="str">
        <f>"["&amp;VLOOKUP(BJ$26,FPlookup,2,FALSE)&amp;"]"</f>
        <v>[]</v>
      </c>
      <c r="BK27" s="268"/>
      <c r="BL27" s="269"/>
      <c r="BM27" s="267" t="str">
        <f>"["&amp;VLOOKUP(BM$26,FPlookup,2,FALSE)&amp;"]"</f>
        <v>[]</v>
      </c>
      <c r="BN27" s="268"/>
      <c r="BO27" s="269"/>
      <c r="BP27" s="267" t="str">
        <f>"["&amp;VLOOKUP(BP$26,FPlookup,2,FALSE)&amp;"]"</f>
        <v>[]</v>
      </c>
      <c r="BQ27" s="268"/>
      <c r="BR27" s="269"/>
      <c r="BS27" s="267" t="str">
        <f>"["&amp;VLOOKUP(BS$26,FPlookup,2,FALSE)&amp;"]"</f>
        <v>[]</v>
      </c>
      <c r="BT27" s="268"/>
      <c r="BU27" s="269"/>
      <c r="BV27" s="267" t="str">
        <f>"["&amp;VLOOKUP(BV$26,FPlookup,2,FALSE)&amp;"]"</f>
        <v>[]</v>
      </c>
      <c r="BW27" s="268"/>
      <c r="BX27" s="269"/>
      <c r="BY27" s="267" t="str">
        <f>"["&amp;VLOOKUP(BY$26,FPlookup,2,FALSE)&amp;"]"</f>
        <v>[]</v>
      </c>
      <c r="BZ27" s="268"/>
      <c r="CA27" s="269"/>
      <c r="CB27" s="267" t="str">
        <f>"["&amp;VLOOKUP(CB$26,FPlookup,2,FALSE)&amp;"]"</f>
        <v>[]</v>
      </c>
      <c r="CC27" s="268"/>
      <c r="CD27" s="269"/>
      <c r="CE27" s="267" t="str">
        <f>"["&amp;VLOOKUP(CE$26,FPlookup,2,FALSE)&amp;"]"</f>
        <v>[]</v>
      </c>
      <c r="CF27" s="268"/>
      <c r="CG27" s="269"/>
      <c r="CH27" s="267" t="str">
        <f>"["&amp;VLOOKUP(CH$26,FPlookup,2,FALSE)&amp;"]"</f>
        <v>[]</v>
      </c>
      <c r="CI27" s="268"/>
      <c r="CJ27" s="269"/>
      <c r="CK27" s="267" t="str">
        <f>"["&amp;VLOOKUP(CK$26,FPlookup,2,FALSE)&amp;"]"</f>
        <v>[]</v>
      </c>
      <c r="CL27" s="268"/>
      <c r="CM27" s="269"/>
      <c r="CN27" s="190"/>
    </row>
    <row r="28" spans="1:92" s="153" customFormat="1" ht="159.75" customHeight="1" thickBot="1" x14ac:dyDescent="0.25">
      <c r="A28" s="278"/>
      <c r="B28" s="270" t="str">
        <f>VLOOKUP(B26,FPlookup,14,FALSE)</f>
        <v>Move Object (standard; one character or object within 12 squares and line of sight) • Telekinetic
+17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v>
      </c>
      <c r="C28" s="271"/>
      <c r="D28" s="272"/>
      <c r="E28" s="270" t="str">
        <f>VLOOKUP(E26,FPlookup,14,FALSE)</f>
        <v xml:space="preserve"> </v>
      </c>
      <c r="F28" s="271"/>
      <c r="G28" s="272"/>
      <c r="H28" s="270" t="str">
        <f>VLOOKUP(H26,FPlookup,14,FALSE)</f>
        <v xml:space="preserve"> </v>
      </c>
      <c r="I28" s="271"/>
      <c r="J28" s="272"/>
      <c r="K28" s="270" t="str">
        <f>VLOOKUP(K26,FPlookup,14,FALSE)</f>
        <v xml:space="preserve"> </v>
      </c>
      <c r="L28" s="271"/>
      <c r="M28" s="272"/>
      <c r="N28" s="270" t="str">
        <f>VLOOKUP(N26,FPlookup,14,FALSE)</f>
        <v xml:space="preserve"> </v>
      </c>
      <c r="O28" s="271"/>
      <c r="P28" s="272"/>
      <c r="Q28" s="270" t="str">
        <f>VLOOKUP(Q26,FPlookup,14,FALSE)</f>
        <v xml:space="preserve"> </v>
      </c>
      <c r="R28" s="271"/>
      <c r="S28" s="272"/>
      <c r="T28" s="270" t="str">
        <f>VLOOKUP(T26,FPlookup,14,FALSE)</f>
        <v xml:space="preserve"> </v>
      </c>
      <c r="U28" s="271"/>
      <c r="V28" s="272"/>
      <c r="W28" s="270" t="str">
        <f>VLOOKUP(W26,FPlookup,14,FALSE)</f>
        <v xml:space="preserve"> </v>
      </c>
      <c r="X28" s="271"/>
      <c r="Y28" s="272"/>
      <c r="Z28" s="270" t="str">
        <f>VLOOKUP(Z26,FPlookup,14,FALSE)</f>
        <v xml:space="preserve"> </v>
      </c>
      <c r="AA28" s="271"/>
      <c r="AB28" s="272"/>
      <c r="AC28" s="270" t="str">
        <f>VLOOKUP(AC26,FPlookup,14,FALSE)</f>
        <v xml:space="preserve"> </v>
      </c>
      <c r="AD28" s="271"/>
      <c r="AE28" s="272"/>
      <c r="AF28" s="270" t="str">
        <f>VLOOKUP(AF26,FPlookup,14,FALSE)</f>
        <v xml:space="preserve"> </v>
      </c>
      <c r="AG28" s="271"/>
      <c r="AH28" s="272"/>
      <c r="AI28" s="270" t="str">
        <f>VLOOKUP(AI26,FPlookup,14,FALSE)</f>
        <v xml:space="preserve"> </v>
      </c>
      <c r="AJ28" s="271"/>
      <c r="AK28" s="272"/>
      <c r="AL28" s="270" t="str">
        <f>VLOOKUP(AL26,FPlookup,14,FALSE)</f>
        <v xml:space="preserve"> </v>
      </c>
      <c r="AM28" s="271"/>
      <c r="AN28" s="272"/>
      <c r="AO28" s="270" t="str">
        <f>VLOOKUP(AO26,FPlookup,14,FALSE)</f>
        <v xml:space="preserve"> </v>
      </c>
      <c r="AP28" s="271"/>
      <c r="AQ28" s="272"/>
      <c r="AR28" s="270" t="str">
        <f>VLOOKUP(AR26,FPlookup,14,FALSE)</f>
        <v xml:space="preserve"> </v>
      </c>
      <c r="AS28" s="271"/>
      <c r="AT28" s="272"/>
      <c r="AU28" s="270" t="str">
        <f>VLOOKUP(AU26,FPlookup,14,FALSE)</f>
        <v xml:space="preserve"> </v>
      </c>
      <c r="AV28" s="271"/>
      <c r="AW28" s="272"/>
      <c r="AX28" s="270" t="str">
        <f>VLOOKUP(AX26,FPlookup,14,FALSE)</f>
        <v xml:space="preserve"> </v>
      </c>
      <c r="AY28" s="271"/>
      <c r="AZ28" s="272"/>
      <c r="BA28" s="270" t="str">
        <f>VLOOKUP(BA26,FPlookup,14,FALSE)</f>
        <v xml:space="preserve"> </v>
      </c>
      <c r="BB28" s="271"/>
      <c r="BC28" s="272"/>
      <c r="BD28" s="270" t="str">
        <f>VLOOKUP(BD26,FPlookup,14,FALSE)</f>
        <v xml:space="preserve"> </v>
      </c>
      <c r="BE28" s="271"/>
      <c r="BF28" s="272"/>
      <c r="BG28" s="270" t="str">
        <f>VLOOKUP(BG26,FPlookup,14,FALSE)</f>
        <v xml:space="preserve"> </v>
      </c>
      <c r="BH28" s="271"/>
      <c r="BI28" s="272"/>
      <c r="BJ28" s="270" t="str">
        <f>VLOOKUP(BJ26,FPlookup,14,FALSE)</f>
        <v xml:space="preserve"> </v>
      </c>
      <c r="BK28" s="271"/>
      <c r="BL28" s="272"/>
      <c r="BM28" s="270" t="str">
        <f>VLOOKUP(BM26,FPlookup,14,FALSE)</f>
        <v xml:space="preserve"> </v>
      </c>
      <c r="BN28" s="271"/>
      <c r="BO28" s="272"/>
      <c r="BP28" s="270" t="str">
        <f>VLOOKUP(BP26,FPlookup,14,FALSE)</f>
        <v xml:space="preserve"> </v>
      </c>
      <c r="BQ28" s="271"/>
      <c r="BR28" s="272"/>
      <c r="BS28" s="270" t="str">
        <f>VLOOKUP(BS26,FPlookup,14,FALSE)</f>
        <v xml:space="preserve"> </v>
      </c>
      <c r="BT28" s="271"/>
      <c r="BU28" s="272"/>
      <c r="BV28" s="270" t="str">
        <f>VLOOKUP(BV26,FPlookup,14,FALSE)</f>
        <v xml:space="preserve"> </v>
      </c>
      <c r="BW28" s="271"/>
      <c r="BX28" s="272"/>
      <c r="BY28" s="270" t="str">
        <f>VLOOKUP(BY26,FPlookup,14,FALSE)</f>
        <v xml:space="preserve"> </v>
      </c>
      <c r="BZ28" s="271"/>
      <c r="CA28" s="272"/>
      <c r="CB28" s="270" t="str">
        <f>VLOOKUP(CB26,FPlookup,14,FALSE)</f>
        <v xml:space="preserve"> </v>
      </c>
      <c r="CC28" s="271"/>
      <c r="CD28" s="272"/>
      <c r="CE28" s="270" t="str">
        <f>VLOOKUP(CE26,FPlookup,14,FALSE)</f>
        <v xml:space="preserve"> </v>
      </c>
      <c r="CF28" s="271"/>
      <c r="CG28" s="272"/>
      <c r="CH28" s="270" t="str">
        <f>VLOOKUP(CH26,FPlookup,14,FALSE)</f>
        <v xml:space="preserve"> </v>
      </c>
      <c r="CI28" s="271"/>
      <c r="CJ28" s="272"/>
      <c r="CK28" s="270" t="str">
        <f>VLOOKUP(CK26,FPlookup,14,FALSE)</f>
        <v xml:space="preserve"> </v>
      </c>
      <c r="CL28" s="271"/>
      <c r="CM28" s="272"/>
      <c r="CN28" s="191"/>
    </row>
    <row r="29" spans="1:92" ht="14.25" customHeight="1" x14ac:dyDescent="0.2">
      <c r="A29" s="185"/>
      <c r="B29" s="63"/>
      <c r="C29" s="187"/>
      <c r="D29" s="187"/>
      <c r="E29" s="63"/>
      <c r="F29" s="187"/>
      <c r="G29" s="187"/>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row>
  </sheetData>
  <mergeCells count="121">
    <mergeCell ref="H26:J26"/>
    <mergeCell ref="H27:J27"/>
    <mergeCell ref="H28:J28"/>
    <mergeCell ref="K26:M26"/>
    <mergeCell ref="K27:M27"/>
    <mergeCell ref="K28:M28"/>
    <mergeCell ref="A26:A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29" priority="32">
      <formula>C4=0</formula>
    </cfRule>
  </conditionalFormatting>
  <conditionalFormatting sqref="E4:E25">
    <cfRule type="expression" dxfId="28" priority="29">
      <formula>F4=0</formula>
    </cfRule>
  </conditionalFormatting>
  <conditionalFormatting sqref="H4:H25">
    <cfRule type="expression" dxfId="27" priority="28">
      <formula>I4=0</formula>
    </cfRule>
  </conditionalFormatting>
  <conditionalFormatting sqref="K4:K25">
    <cfRule type="expression" dxfId="26" priority="27">
      <formula>L4=0</formula>
    </cfRule>
  </conditionalFormatting>
  <conditionalFormatting sqref="N4:N25">
    <cfRule type="expression" dxfId="25" priority="26">
      <formula>O4=0</formula>
    </cfRule>
  </conditionalFormatting>
  <conditionalFormatting sqref="Q4:Q25">
    <cfRule type="expression" dxfId="24" priority="25">
      <formula>R4=0</formula>
    </cfRule>
  </conditionalFormatting>
  <conditionalFormatting sqref="T4:T25">
    <cfRule type="expression" dxfId="23" priority="24">
      <formula>U4=0</formula>
    </cfRule>
  </conditionalFormatting>
  <conditionalFormatting sqref="W4:W25">
    <cfRule type="expression" dxfId="22" priority="23">
      <formula>X4=0</formula>
    </cfRule>
  </conditionalFormatting>
  <conditionalFormatting sqref="Z4:Z25">
    <cfRule type="expression" dxfId="21" priority="22">
      <formula>AA4=0</formula>
    </cfRule>
  </conditionalFormatting>
  <conditionalFormatting sqref="AC4:AC25">
    <cfRule type="expression" dxfId="20" priority="21">
      <formula>AD4=0</formula>
    </cfRule>
  </conditionalFormatting>
  <conditionalFormatting sqref="AF4:AF25">
    <cfRule type="expression" dxfId="19" priority="20">
      <formula>AG4=0</formula>
    </cfRule>
  </conditionalFormatting>
  <conditionalFormatting sqref="AI4:AI25">
    <cfRule type="expression" dxfId="18" priority="19">
      <formula>AJ4=0</formula>
    </cfRule>
  </conditionalFormatting>
  <conditionalFormatting sqref="AL4:AL25">
    <cfRule type="expression" dxfId="17" priority="18">
      <formula>AM4=0</formula>
    </cfRule>
  </conditionalFormatting>
  <conditionalFormatting sqref="AO4:AO25">
    <cfRule type="expression" dxfId="16" priority="17">
      <formula>AP4=0</formula>
    </cfRule>
  </conditionalFormatting>
  <conditionalFormatting sqref="AR4:AR25">
    <cfRule type="expression" dxfId="15" priority="16">
      <formula>AS4=0</formula>
    </cfRule>
  </conditionalFormatting>
  <conditionalFormatting sqref="AU4:AU25">
    <cfRule type="expression" dxfId="14" priority="15">
      <formula>AV4=0</formula>
    </cfRule>
  </conditionalFormatting>
  <conditionalFormatting sqref="AX4:AX25">
    <cfRule type="expression" dxfId="13" priority="14">
      <formula>AY4=0</formula>
    </cfRule>
  </conditionalFormatting>
  <conditionalFormatting sqref="BA4:BA25">
    <cfRule type="expression" dxfId="12" priority="13">
      <formula>BB4=0</formula>
    </cfRule>
  </conditionalFormatting>
  <conditionalFormatting sqref="BD4:BD25">
    <cfRule type="expression" dxfId="11" priority="12">
      <formula>BE4=0</formula>
    </cfRule>
  </conditionalFormatting>
  <conditionalFormatting sqref="BG4:BG25">
    <cfRule type="expression" dxfId="10" priority="11">
      <formula>BH4=0</formula>
    </cfRule>
  </conditionalFormatting>
  <conditionalFormatting sqref="BJ4:BJ25">
    <cfRule type="expression" dxfId="9" priority="10">
      <formula>BK4=0</formula>
    </cfRule>
  </conditionalFormatting>
  <conditionalFormatting sqref="BM4:BM25">
    <cfRule type="expression" dxfId="8" priority="9">
      <formula>BN4=0</formula>
    </cfRule>
  </conditionalFormatting>
  <conditionalFormatting sqref="BP4:BP25">
    <cfRule type="expression" dxfId="7" priority="8">
      <formula>BQ4=0</formula>
    </cfRule>
  </conditionalFormatting>
  <conditionalFormatting sqref="BS4:BS25">
    <cfRule type="expression" dxfId="6" priority="7">
      <formula>BT4=0</formula>
    </cfRule>
  </conditionalFormatting>
  <conditionalFormatting sqref="BV4:BV25">
    <cfRule type="expression" dxfId="5" priority="6">
      <formula>BW4=0</formula>
    </cfRule>
  </conditionalFormatting>
  <conditionalFormatting sqref="BY4:BY25">
    <cfRule type="expression" dxfId="4" priority="5">
      <formula>BZ4=0</formula>
    </cfRule>
  </conditionalFormatting>
  <conditionalFormatting sqref="CB4:CB25">
    <cfRule type="expression" dxfId="3" priority="4">
      <formula>CC4=0</formula>
    </cfRule>
  </conditionalFormatting>
  <conditionalFormatting sqref="CE4:CE25">
    <cfRule type="expression" dxfId="2" priority="3">
      <formula>CF4=0</formula>
    </cfRule>
  </conditionalFormatting>
  <conditionalFormatting sqref="CH4:CH25">
    <cfRule type="expression" dxfId="1" priority="2">
      <formula>CI4=0</formula>
    </cfRule>
  </conditionalFormatting>
  <conditionalFormatting sqref="CK4:CK25">
    <cfRule type="expression" dxfId="0" priority="1">
      <formula>CL4=0</formula>
    </cfRule>
  </conditionalFormatting>
  <dataValidations count="1">
    <dataValidation type="list" allowBlank="1" showInputMessage="1" showErrorMessage="1" sqref="B26 AC26 CE26 CH26 E26 H26 K26 N26 Q26 T26 W26 Z26 AF26 AI26 AL26 AO26 AR26 AU26 AX26 BA26 BD26 BG26 BJ26 BM26 BP26 BS26 BV26 BY26 CB26 CK26">
      <formula1>FP</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63"/>
      <c r="B1" s="184" t="s">
        <v>54</v>
      </c>
      <c r="C1" s="184"/>
      <c r="D1" s="184" t="s">
        <v>55</v>
      </c>
      <c r="E1" s="63"/>
    </row>
    <row r="2" spans="1:5" ht="15.75" x14ac:dyDescent="0.25">
      <c r="A2" s="63"/>
      <c r="B2" s="179"/>
      <c r="C2" s="179"/>
      <c r="D2" s="179"/>
      <c r="E2" s="63"/>
    </row>
    <row r="3" spans="1:5" s="164" customFormat="1" ht="18" x14ac:dyDescent="0.25">
      <c r="A3" s="180"/>
      <c r="B3" s="178" t="s">
        <v>982</v>
      </c>
      <c r="C3" s="180"/>
      <c r="D3" s="178" t="s">
        <v>3788</v>
      </c>
      <c r="E3" s="180"/>
    </row>
    <row r="4" spans="1:5" s="164" customFormat="1" ht="15" x14ac:dyDescent="0.2">
      <c r="A4" s="180"/>
      <c r="B4" s="177" t="str">
        <f>VLOOKUP(B3,Talents,2,FALSE)&amp;" - "&amp;VLOOKUP(B3,Talents,4,FALSE)</f>
        <v>Scoundrel [Misfortune] - SaV 15</v>
      </c>
      <c r="C4" s="63"/>
      <c r="D4" s="177" t="str">
        <f>VLOOKUP(D3,Feats,3,FALSE)</f>
        <v>TotG 64</v>
      </c>
      <c r="E4" s="180"/>
    </row>
    <row r="5" spans="1:5" s="164" customFormat="1" ht="15.75" thickBot="1" x14ac:dyDescent="0.25">
      <c r="A5" s="180"/>
      <c r="B5" s="176"/>
      <c r="C5" s="63"/>
      <c r="D5"/>
      <c r="E5" s="180"/>
    </row>
    <row r="6" spans="1:5" ht="303.75" customHeight="1" thickBot="1" x14ac:dyDescent="0.25">
      <c r="A6" s="63"/>
      <c r="B6" s="98" t="str">
        <f>VLOOKUP(B3,Talents,3,FALSE)</f>
        <v>As swift action make Deception check against a target's Will Defense. If you succeed, until the start of your next turn, you can move through the threatened area of the target as part of your move action without provoking an attack of opportunity.</v>
      </c>
      <c r="C6" s="63"/>
      <c r="D6" s="175" t="str">
        <f>VLOOKUP(D3,Feats,2,FALSE)</f>
        <v>Gain +2 to defense of Colossal or smaller vehicles, and projectile attacks which miss your vehicle by 5 or more self-destruct</v>
      </c>
      <c r="E6" s="63"/>
    </row>
    <row r="7" spans="1:5" ht="15" x14ac:dyDescent="0.2">
      <c r="A7" s="63"/>
      <c r="B7" s="183"/>
      <c r="C7" s="63"/>
      <c r="D7" s="63"/>
      <c r="E7" s="63"/>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Q70"/>
  <sheetViews>
    <sheetView showGridLines="0" zoomScaleNormal="100" workbookViewId="0">
      <pane xSplit="2" ySplit="1" topLeftCell="D2" activePane="bottomRight" state="frozen"/>
      <selection pane="topRight" activeCell="B1" sqref="B1"/>
      <selection pane="bottomLeft" activeCell="A2" sqref="A2"/>
      <selection pane="bottomRight" activeCell="D2" sqref="D2"/>
    </sheetView>
  </sheetViews>
  <sheetFormatPr defaultRowHeight="12.75" outlineLevelRow="1" x14ac:dyDescent="0.2"/>
  <cols>
    <col min="1" max="1" width="3" bestFit="1" customWidth="1"/>
    <col min="2" max="2" width="32.140625" style="17" bestFit="1" customWidth="1"/>
    <col min="3" max="3" width="6.7109375" style="17" hidden="1" customWidth="1"/>
    <col min="4" max="15" width="67.5703125" style="6" customWidth="1"/>
    <col min="16" max="17" width="45.42578125" style="6" customWidth="1"/>
    <col min="18" max="120" width="67.5703125" style="6" customWidth="1"/>
  </cols>
  <sheetData>
    <row r="1" spans="1:120" s="158" customFormat="1" ht="15" x14ac:dyDescent="0.25">
      <c r="A1" s="155">
        <v>1</v>
      </c>
      <c r="B1" s="156" t="s">
        <v>69</v>
      </c>
      <c r="C1" s="157" t="s">
        <v>343</v>
      </c>
      <c r="D1" s="157" t="s">
        <v>5059</v>
      </c>
      <c r="E1" s="157" t="s">
        <v>5060</v>
      </c>
      <c r="F1" s="157" t="s">
        <v>5061</v>
      </c>
      <c r="G1" s="157" t="s">
        <v>5062</v>
      </c>
      <c r="H1" s="157" t="s">
        <v>5063</v>
      </c>
      <c r="I1" s="157" t="s">
        <v>5064</v>
      </c>
      <c r="J1" s="157" t="s">
        <v>5173</v>
      </c>
      <c r="K1" s="157" t="s">
        <v>5174</v>
      </c>
      <c r="L1" s="157" t="s">
        <v>5175</v>
      </c>
      <c r="M1" s="157" t="s">
        <v>5176</v>
      </c>
      <c r="N1" s="157" t="s">
        <v>5177</v>
      </c>
      <c r="O1" s="157" t="s">
        <v>5178</v>
      </c>
      <c r="P1" s="157" t="s">
        <v>111</v>
      </c>
      <c r="Q1" s="157" t="s">
        <v>121</v>
      </c>
      <c r="R1" s="157" t="s">
        <v>171</v>
      </c>
      <c r="S1" s="157" t="s">
        <v>209</v>
      </c>
      <c r="T1" s="157" t="s">
        <v>219</v>
      </c>
      <c r="U1" s="157" t="s">
        <v>228</v>
      </c>
      <c r="V1" s="157" t="s">
        <v>239</v>
      </c>
      <c r="W1" s="157" t="s">
        <v>252</v>
      </c>
      <c r="X1" s="157" t="s">
        <v>5140</v>
      </c>
      <c r="Y1" s="157" t="s">
        <v>5135</v>
      </c>
      <c r="Z1" s="157" t="s">
        <v>5150</v>
      </c>
      <c r="AA1" s="157" t="s">
        <v>5161</v>
      </c>
      <c r="AB1" s="157" t="s">
        <v>76</v>
      </c>
      <c r="AC1" s="157" t="s">
        <v>76</v>
      </c>
      <c r="AD1" s="157" t="s">
        <v>76</v>
      </c>
      <c r="AE1" s="157" t="s">
        <v>128</v>
      </c>
      <c r="AF1" s="157" t="s">
        <v>159</v>
      </c>
      <c r="AG1" s="157" t="s">
        <v>158</v>
      </c>
      <c r="AH1" s="157" t="s">
        <v>310</v>
      </c>
      <c r="AI1" s="157" t="s">
        <v>311</v>
      </c>
      <c r="AJ1" s="157" t="s">
        <v>323</v>
      </c>
      <c r="AK1" s="157" t="s">
        <v>5072</v>
      </c>
      <c r="AL1" s="157" t="s">
        <v>168</v>
      </c>
      <c r="AM1" s="157" t="s">
        <v>329</v>
      </c>
      <c r="AN1" s="157" t="s">
        <v>166</v>
      </c>
      <c r="AO1" s="157" t="s">
        <v>167</v>
      </c>
      <c r="AP1" s="157" t="s">
        <v>5122</v>
      </c>
      <c r="AQ1" s="157" t="s">
        <v>5133</v>
      </c>
      <c r="AR1" s="157" t="s">
        <v>5134</v>
      </c>
      <c r="AS1" s="157" t="s">
        <v>169</v>
      </c>
      <c r="AT1" s="157" t="s">
        <v>170</v>
      </c>
      <c r="AU1" s="157" t="s">
        <v>160</v>
      </c>
      <c r="AV1" s="157" t="s">
        <v>161</v>
      </c>
      <c r="AW1" s="157" t="s">
        <v>162</v>
      </c>
      <c r="AX1" s="157" t="s">
        <v>163</v>
      </c>
      <c r="AY1" s="157" t="s">
        <v>336</v>
      </c>
      <c r="AZ1" s="157" t="s">
        <v>164</v>
      </c>
      <c r="BA1" s="157" t="s">
        <v>165</v>
      </c>
      <c r="BB1" s="157" t="s">
        <v>132</v>
      </c>
      <c r="BC1" s="157" t="s">
        <v>146</v>
      </c>
      <c r="BD1" s="157" t="s">
        <v>5295</v>
      </c>
      <c r="BE1" s="157" t="s">
        <v>5296</v>
      </c>
      <c r="BF1" s="157" t="s">
        <v>5312</v>
      </c>
      <c r="BG1" s="157" t="s">
        <v>5330</v>
      </c>
      <c r="BH1" s="157" t="s">
        <v>5338</v>
      </c>
      <c r="BI1" s="157" t="s">
        <v>76</v>
      </c>
      <c r="BJ1" s="157" t="s">
        <v>76</v>
      </c>
      <c r="BK1" s="157" t="s">
        <v>76</v>
      </c>
      <c r="BL1" s="157" t="s">
        <v>76</v>
      </c>
      <c r="BM1" s="157" t="s">
        <v>76</v>
      </c>
      <c r="BN1" s="157" t="s">
        <v>76</v>
      </c>
      <c r="BO1" s="157" t="s">
        <v>76</v>
      </c>
      <c r="BP1" s="157" t="s">
        <v>76</v>
      </c>
      <c r="BQ1" s="157" t="s">
        <v>76</v>
      </c>
      <c r="BR1" s="157" t="s">
        <v>76</v>
      </c>
      <c r="BS1" s="157" t="s">
        <v>76</v>
      </c>
      <c r="BT1" s="157" t="s">
        <v>76</v>
      </c>
      <c r="BU1" s="157" t="s">
        <v>76</v>
      </c>
      <c r="BV1" s="157" t="s">
        <v>76</v>
      </c>
      <c r="BW1" s="157" t="s">
        <v>76</v>
      </c>
      <c r="BX1" s="157" t="s">
        <v>76</v>
      </c>
      <c r="BY1" s="157" t="s">
        <v>76</v>
      </c>
      <c r="BZ1" s="157" t="s">
        <v>76</v>
      </c>
      <c r="CA1" s="157" t="s">
        <v>76</v>
      </c>
      <c r="CB1" s="157" t="s">
        <v>76</v>
      </c>
      <c r="CC1" s="157" t="s">
        <v>76</v>
      </c>
      <c r="CD1" s="157" t="s">
        <v>76</v>
      </c>
      <c r="CE1" s="157" t="s">
        <v>76</v>
      </c>
      <c r="CF1" s="157" t="s">
        <v>76</v>
      </c>
      <c r="CG1" s="157" t="s">
        <v>76</v>
      </c>
      <c r="CH1" s="157" t="s">
        <v>76</v>
      </c>
      <c r="CI1" s="157" t="s">
        <v>76</v>
      </c>
      <c r="CJ1" s="157" t="s">
        <v>76</v>
      </c>
      <c r="CK1" s="157" t="s">
        <v>76</v>
      </c>
      <c r="CL1" s="157" t="s">
        <v>76</v>
      </c>
      <c r="CM1" s="157" t="s">
        <v>76</v>
      </c>
      <c r="CN1" s="157" t="s">
        <v>76</v>
      </c>
      <c r="CO1" s="157" t="s">
        <v>76</v>
      </c>
      <c r="CP1" s="157" t="s">
        <v>76</v>
      </c>
      <c r="CQ1" s="157" t="s">
        <v>76</v>
      </c>
      <c r="CR1" s="157" t="s">
        <v>76</v>
      </c>
      <c r="CS1" s="157" t="s">
        <v>76</v>
      </c>
      <c r="CT1" s="157" t="s">
        <v>76</v>
      </c>
      <c r="CU1" s="157" t="s">
        <v>76</v>
      </c>
      <c r="CV1" s="157" t="s">
        <v>76</v>
      </c>
      <c r="CW1" s="157" t="s">
        <v>76</v>
      </c>
      <c r="CX1" s="157" t="s">
        <v>76</v>
      </c>
      <c r="CY1" s="157" t="s">
        <v>76</v>
      </c>
      <c r="CZ1" s="157" t="s">
        <v>76</v>
      </c>
      <c r="DA1" s="157" t="s">
        <v>76</v>
      </c>
      <c r="DB1" s="157" t="s">
        <v>76</v>
      </c>
      <c r="DC1" s="157" t="s">
        <v>76</v>
      </c>
      <c r="DD1" s="157" t="s">
        <v>76</v>
      </c>
      <c r="DE1" s="157" t="s">
        <v>76</v>
      </c>
      <c r="DF1" s="157" t="s">
        <v>76</v>
      </c>
      <c r="DG1" s="157" t="s">
        <v>76</v>
      </c>
      <c r="DH1" s="157" t="s">
        <v>76</v>
      </c>
      <c r="DI1" s="157" t="s">
        <v>76</v>
      </c>
      <c r="DJ1" s="157" t="s">
        <v>76</v>
      </c>
      <c r="DK1" s="157" t="s">
        <v>76</v>
      </c>
      <c r="DL1" s="157" t="s">
        <v>76</v>
      </c>
      <c r="DM1" s="157" t="s">
        <v>76</v>
      </c>
      <c r="DN1" s="157" t="s">
        <v>76</v>
      </c>
      <c r="DO1" s="157" t="s">
        <v>76</v>
      </c>
      <c r="DP1" s="157" t="s">
        <v>76</v>
      </c>
    </row>
    <row r="2" spans="1:120" x14ac:dyDescent="0.2">
      <c r="A2" s="6">
        <f>A1+1</f>
        <v>2</v>
      </c>
      <c r="B2" s="17" t="s">
        <v>4</v>
      </c>
      <c r="C2" s="5" t="s">
        <v>76</v>
      </c>
      <c r="D2" s="5"/>
      <c r="E2" s="5"/>
      <c r="F2" s="5"/>
      <c r="G2" s="5"/>
      <c r="H2" s="5"/>
      <c r="I2" s="5"/>
      <c r="J2" s="5"/>
      <c r="K2" s="5"/>
      <c r="L2" s="5"/>
      <c r="M2" s="5"/>
      <c r="N2" s="5"/>
      <c r="O2" s="5"/>
      <c r="P2" s="5">
        <v>1</v>
      </c>
      <c r="Q2" s="5">
        <v>1</v>
      </c>
      <c r="R2" s="5">
        <v>6</v>
      </c>
      <c r="S2" s="5">
        <v>2</v>
      </c>
      <c r="T2" s="5">
        <v>2</v>
      </c>
      <c r="U2" s="5">
        <v>3</v>
      </c>
      <c r="V2" s="5">
        <v>5</v>
      </c>
      <c r="W2" s="5">
        <v>11</v>
      </c>
      <c r="X2" s="5">
        <v>4</v>
      </c>
      <c r="Y2" s="5">
        <v>3</v>
      </c>
      <c r="Z2" s="5"/>
      <c r="AA2" s="5"/>
      <c r="AB2" s="5" t="s">
        <v>76</v>
      </c>
      <c r="AC2" s="5" t="s">
        <v>76</v>
      </c>
      <c r="AD2" s="5" t="s">
        <v>76</v>
      </c>
      <c r="AE2" s="5">
        <v>1</v>
      </c>
      <c r="AF2" s="5">
        <v>3</v>
      </c>
      <c r="AG2" s="5">
        <v>6</v>
      </c>
      <c r="AH2" s="5">
        <v>10</v>
      </c>
      <c r="AI2" s="5">
        <v>3</v>
      </c>
      <c r="AJ2" s="5">
        <v>4</v>
      </c>
      <c r="AK2" s="5">
        <v>4</v>
      </c>
      <c r="AL2" s="5">
        <v>6</v>
      </c>
      <c r="AM2" s="5">
        <v>8</v>
      </c>
      <c r="AN2" s="5">
        <v>10</v>
      </c>
      <c r="AO2" s="5">
        <v>12</v>
      </c>
      <c r="AP2" s="5">
        <v>15</v>
      </c>
      <c r="AQ2" s="5">
        <v>14</v>
      </c>
      <c r="AR2" s="5">
        <v>15</v>
      </c>
      <c r="AS2" s="5">
        <v>9</v>
      </c>
      <c r="AT2" s="5" t="s">
        <v>76</v>
      </c>
      <c r="AU2" s="5" t="s">
        <v>76</v>
      </c>
      <c r="AV2" s="5" t="s">
        <v>76</v>
      </c>
      <c r="AW2" s="5" t="s">
        <v>76</v>
      </c>
      <c r="AX2" s="5" t="s">
        <v>76</v>
      </c>
      <c r="AY2" s="5">
        <v>8</v>
      </c>
      <c r="AZ2" s="5">
        <v>19</v>
      </c>
      <c r="BA2" s="5">
        <v>20</v>
      </c>
      <c r="BB2" s="5">
        <v>3</v>
      </c>
      <c r="BC2" s="5">
        <v>6</v>
      </c>
      <c r="BD2" s="5">
        <v>2</v>
      </c>
      <c r="BE2" s="5">
        <v>2</v>
      </c>
      <c r="BF2" s="5">
        <v>12</v>
      </c>
      <c r="BG2" s="5">
        <v>2</v>
      </c>
      <c r="BH2" s="5">
        <v>5</v>
      </c>
      <c r="BI2" s="5" t="s">
        <v>76</v>
      </c>
      <c r="BJ2" s="5" t="s">
        <v>76</v>
      </c>
      <c r="BK2" s="5" t="s">
        <v>76</v>
      </c>
      <c r="BL2" s="5" t="s">
        <v>76</v>
      </c>
      <c r="BM2" s="5" t="s">
        <v>76</v>
      </c>
      <c r="BN2" s="5" t="s">
        <v>76</v>
      </c>
      <c r="BO2" s="5" t="s">
        <v>76</v>
      </c>
      <c r="BP2" s="5" t="s">
        <v>76</v>
      </c>
      <c r="BQ2" s="5" t="s">
        <v>76</v>
      </c>
      <c r="BR2" s="5" t="s">
        <v>76</v>
      </c>
      <c r="BS2" s="5" t="s">
        <v>76</v>
      </c>
      <c r="BT2" s="5" t="s">
        <v>76</v>
      </c>
      <c r="BU2" s="5" t="s">
        <v>76</v>
      </c>
      <c r="BV2" s="5" t="s">
        <v>76</v>
      </c>
      <c r="BW2" s="5" t="s">
        <v>76</v>
      </c>
      <c r="BX2" s="5" t="s">
        <v>76</v>
      </c>
      <c r="BY2" s="5" t="s">
        <v>76</v>
      </c>
      <c r="BZ2" s="5" t="s">
        <v>76</v>
      </c>
      <c r="CA2" s="5" t="s">
        <v>76</v>
      </c>
      <c r="CB2" s="5" t="s">
        <v>76</v>
      </c>
      <c r="CC2" s="5" t="s">
        <v>76</v>
      </c>
      <c r="CD2" s="5" t="s">
        <v>76</v>
      </c>
      <c r="CE2" s="5" t="s">
        <v>76</v>
      </c>
      <c r="CF2" s="5" t="s">
        <v>76</v>
      </c>
      <c r="CG2" s="5" t="s">
        <v>76</v>
      </c>
      <c r="CH2" s="5" t="s">
        <v>76</v>
      </c>
      <c r="CI2" s="5" t="s">
        <v>76</v>
      </c>
      <c r="CJ2" s="5" t="s">
        <v>76</v>
      </c>
      <c r="CK2" s="5" t="s">
        <v>76</v>
      </c>
      <c r="CL2" s="5" t="s">
        <v>76</v>
      </c>
      <c r="CM2" s="5" t="s">
        <v>76</v>
      </c>
      <c r="CN2" s="5" t="s">
        <v>76</v>
      </c>
      <c r="CO2" s="5" t="s">
        <v>76</v>
      </c>
      <c r="CP2" s="5" t="s">
        <v>76</v>
      </c>
      <c r="CQ2" s="5" t="s">
        <v>76</v>
      </c>
      <c r="CR2" s="5" t="s">
        <v>76</v>
      </c>
      <c r="CS2" s="5" t="s">
        <v>76</v>
      </c>
      <c r="CT2" s="5" t="s">
        <v>76</v>
      </c>
      <c r="CU2" s="5" t="s">
        <v>76</v>
      </c>
      <c r="CV2" s="5" t="s">
        <v>76</v>
      </c>
      <c r="CW2" s="5" t="s">
        <v>76</v>
      </c>
      <c r="CX2" s="5" t="s">
        <v>76</v>
      </c>
      <c r="CY2" s="5" t="s">
        <v>76</v>
      </c>
      <c r="CZ2" s="5" t="s">
        <v>76</v>
      </c>
      <c r="DA2" s="5" t="s">
        <v>76</v>
      </c>
      <c r="DB2" s="5" t="s">
        <v>76</v>
      </c>
      <c r="DC2" s="5" t="s">
        <v>76</v>
      </c>
      <c r="DD2" s="5" t="s">
        <v>76</v>
      </c>
      <c r="DE2" s="5" t="s">
        <v>76</v>
      </c>
      <c r="DF2" s="5" t="s">
        <v>76</v>
      </c>
      <c r="DG2" s="5" t="s">
        <v>76</v>
      </c>
      <c r="DH2" s="5" t="s">
        <v>76</v>
      </c>
      <c r="DI2" s="5" t="s">
        <v>76</v>
      </c>
      <c r="DJ2" s="5" t="s">
        <v>76</v>
      </c>
      <c r="DK2" s="5" t="s">
        <v>76</v>
      </c>
      <c r="DL2" s="5" t="s">
        <v>76</v>
      </c>
      <c r="DM2" s="5" t="s">
        <v>76</v>
      </c>
      <c r="DN2" s="5" t="s">
        <v>76</v>
      </c>
      <c r="DO2" s="5" t="s">
        <v>76</v>
      </c>
      <c r="DP2" s="5" t="s">
        <v>76</v>
      </c>
    </row>
    <row r="3" spans="1:120" ht="25.5" hidden="1" outlineLevel="1" x14ac:dyDescent="0.2">
      <c r="A3" s="6">
        <f t="shared" ref="A3:A56" si="0">A2+1</f>
        <v>3</v>
      </c>
      <c r="B3" s="17" t="s">
        <v>206</v>
      </c>
      <c r="C3" s="5" t="s">
        <v>75</v>
      </c>
      <c r="D3" s="5" t="s">
        <v>5358</v>
      </c>
      <c r="E3" s="5" t="s">
        <v>5359</v>
      </c>
      <c r="F3" s="5" t="s">
        <v>5232</v>
      </c>
      <c r="G3" s="5" t="s">
        <v>5196</v>
      </c>
      <c r="H3" s="5" t="s">
        <v>5206</v>
      </c>
      <c r="I3" s="5" t="s">
        <v>5346</v>
      </c>
      <c r="J3" s="5" t="s">
        <v>5360</v>
      </c>
      <c r="K3" s="5" t="s">
        <v>5347</v>
      </c>
      <c r="L3" s="5" t="s">
        <v>5218</v>
      </c>
      <c r="M3" s="5" t="s">
        <v>5219</v>
      </c>
      <c r="N3" s="5" t="s">
        <v>5220</v>
      </c>
      <c r="O3" s="5" t="s">
        <v>5179</v>
      </c>
      <c r="P3" s="35" t="s">
        <v>120</v>
      </c>
      <c r="Q3" s="35" t="s">
        <v>120</v>
      </c>
      <c r="R3" s="39" t="s">
        <v>197</v>
      </c>
      <c r="S3" s="5" t="s">
        <v>210</v>
      </c>
      <c r="T3" s="39" t="s">
        <v>220</v>
      </c>
      <c r="U3" s="39" t="s">
        <v>229</v>
      </c>
      <c r="V3" s="39" t="s">
        <v>240</v>
      </c>
      <c r="W3" s="39" t="s">
        <v>253</v>
      </c>
      <c r="X3" s="5" t="s">
        <v>5141</v>
      </c>
      <c r="Y3" s="5" t="s">
        <v>5136</v>
      </c>
      <c r="Z3" s="5" t="s">
        <v>5151</v>
      </c>
      <c r="AA3" s="5" t="s">
        <v>5162</v>
      </c>
      <c r="AB3" s="5" t="s">
        <v>75</v>
      </c>
      <c r="AC3" s="5" t="s">
        <v>75</v>
      </c>
      <c r="AD3" s="5" t="s">
        <v>75</v>
      </c>
      <c r="AE3" s="5" t="s">
        <v>273</v>
      </c>
      <c r="AF3" s="5" t="s">
        <v>279</v>
      </c>
      <c r="AG3" s="5" t="s">
        <v>288</v>
      </c>
      <c r="AH3" s="5" t="s">
        <v>298</v>
      </c>
      <c r="AI3" s="5" t="s">
        <v>312</v>
      </c>
      <c r="AJ3" s="5" t="s">
        <v>324</v>
      </c>
      <c r="AK3" s="5" t="s">
        <v>5073</v>
      </c>
      <c r="AL3" s="5" t="s">
        <v>5080</v>
      </c>
      <c r="AM3" s="5" t="s">
        <v>330</v>
      </c>
      <c r="AN3" s="5" t="s">
        <v>332</v>
      </c>
      <c r="AO3" s="5" t="s">
        <v>5107</v>
      </c>
      <c r="AP3" s="5" t="s">
        <v>5123</v>
      </c>
      <c r="AQ3" s="5" t="s">
        <v>75</v>
      </c>
      <c r="AR3" s="5" t="s">
        <v>75</v>
      </c>
      <c r="AS3" s="5" t="s">
        <v>75</v>
      </c>
      <c r="AT3" s="5" t="s">
        <v>75</v>
      </c>
      <c r="AU3" s="5" t="s">
        <v>75</v>
      </c>
      <c r="AV3" s="5" t="s">
        <v>75</v>
      </c>
      <c r="AW3" s="5" t="s">
        <v>75</v>
      </c>
      <c r="AX3" s="5" t="s">
        <v>75</v>
      </c>
      <c r="AY3" s="5" t="s">
        <v>337</v>
      </c>
      <c r="AZ3" s="5" t="s">
        <v>75</v>
      </c>
      <c r="BA3" s="5" t="s">
        <v>75</v>
      </c>
      <c r="BB3" s="5" t="s">
        <v>133</v>
      </c>
      <c r="BC3" s="5" t="s">
        <v>147</v>
      </c>
      <c r="BD3" s="5" t="s">
        <v>5297</v>
      </c>
      <c r="BE3" s="5" t="s">
        <v>5298</v>
      </c>
      <c r="BF3" s="5" t="s">
        <v>5313</v>
      </c>
      <c r="BG3" s="5" t="s">
        <v>5331</v>
      </c>
      <c r="BH3" s="5" t="s">
        <v>5339</v>
      </c>
      <c r="BI3" s="5" t="s">
        <v>75</v>
      </c>
      <c r="BJ3" s="5" t="s">
        <v>75</v>
      </c>
      <c r="BK3" s="5" t="s">
        <v>75</v>
      </c>
      <c r="BL3" s="5" t="s">
        <v>75</v>
      </c>
      <c r="BM3" s="5" t="s">
        <v>75</v>
      </c>
      <c r="BN3" s="5" t="s">
        <v>75</v>
      </c>
      <c r="BO3" s="5" t="s">
        <v>75</v>
      </c>
      <c r="BP3" s="5" t="s">
        <v>75</v>
      </c>
      <c r="BQ3" s="5" t="s">
        <v>75</v>
      </c>
      <c r="BR3" s="5" t="s">
        <v>75</v>
      </c>
      <c r="BS3" s="5" t="s">
        <v>75</v>
      </c>
      <c r="BT3" s="5" t="s">
        <v>75</v>
      </c>
      <c r="BU3" s="5" t="s">
        <v>75</v>
      </c>
      <c r="BV3" s="5" t="s">
        <v>75</v>
      </c>
      <c r="BW3" s="5" t="s">
        <v>75</v>
      </c>
      <c r="BX3" s="5" t="s">
        <v>75</v>
      </c>
      <c r="BY3" s="5" t="s">
        <v>75</v>
      </c>
      <c r="BZ3" s="5" t="s">
        <v>75</v>
      </c>
      <c r="CA3" s="5" t="s">
        <v>75</v>
      </c>
      <c r="CB3" s="5" t="s">
        <v>75</v>
      </c>
      <c r="CC3" s="5" t="s">
        <v>75</v>
      </c>
      <c r="CD3" s="5" t="s">
        <v>75</v>
      </c>
      <c r="CE3" s="5" t="s">
        <v>75</v>
      </c>
      <c r="CF3" s="5" t="s">
        <v>75</v>
      </c>
      <c r="CG3" s="5" t="s">
        <v>75</v>
      </c>
      <c r="CH3" s="5" t="s">
        <v>75</v>
      </c>
      <c r="CI3" s="5" t="s">
        <v>75</v>
      </c>
      <c r="CJ3" s="5" t="s">
        <v>75</v>
      </c>
      <c r="CK3" s="5" t="s">
        <v>75</v>
      </c>
      <c r="CL3" s="5" t="s">
        <v>75</v>
      </c>
      <c r="CM3" s="5" t="s">
        <v>75</v>
      </c>
      <c r="CN3" s="5" t="s">
        <v>75</v>
      </c>
      <c r="CO3" s="5" t="s">
        <v>75</v>
      </c>
      <c r="CP3" s="5" t="s">
        <v>75</v>
      </c>
      <c r="CQ3" s="5" t="s">
        <v>75</v>
      </c>
      <c r="CR3" s="5" t="s">
        <v>75</v>
      </c>
      <c r="CS3" s="5" t="s">
        <v>75</v>
      </c>
      <c r="CT3" s="5" t="s">
        <v>75</v>
      </c>
      <c r="CU3" s="5" t="s">
        <v>75</v>
      </c>
      <c r="CV3" s="5" t="s">
        <v>75</v>
      </c>
      <c r="CW3" s="5" t="s">
        <v>75</v>
      </c>
      <c r="CX3" s="5" t="s">
        <v>75</v>
      </c>
      <c r="CY3" s="5" t="s">
        <v>75</v>
      </c>
      <c r="CZ3" s="5" t="s">
        <v>75</v>
      </c>
      <c r="DA3" s="5" t="s">
        <v>75</v>
      </c>
      <c r="DB3" s="5" t="s">
        <v>75</v>
      </c>
      <c r="DC3" s="5" t="s">
        <v>75</v>
      </c>
      <c r="DD3" s="5" t="s">
        <v>75</v>
      </c>
      <c r="DE3" s="5" t="s">
        <v>75</v>
      </c>
      <c r="DF3" s="5" t="s">
        <v>75</v>
      </c>
      <c r="DG3" s="5" t="s">
        <v>75</v>
      </c>
      <c r="DH3" s="5" t="s">
        <v>75</v>
      </c>
      <c r="DI3" s="5" t="s">
        <v>75</v>
      </c>
      <c r="DJ3" s="5" t="s">
        <v>75</v>
      </c>
      <c r="DK3" s="5" t="s">
        <v>75</v>
      </c>
      <c r="DL3" s="5" t="s">
        <v>75</v>
      </c>
      <c r="DM3" s="5" t="s">
        <v>75</v>
      </c>
      <c r="DN3" s="5" t="s">
        <v>75</v>
      </c>
      <c r="DO3" s="5" t="s">
        <v>75</v>
      </c>
      <c r="DP3" s="5" t="s">
        <v>75</v>
      </c>
    </row>
    <row r="4" spans="1:120" hidden="1" outlineLevel="1" x14ac:dyDescent="0.2">
      <c r="A4" s="6">
        <f t="shared" si="0"/>
        <v>4</v>
      </c>
      <c r="B4" s="17" t="s">
        <v>45</v>
      </c>
      <c r="C4" s="5">
        <v>0</v>
      </c>
      <c r="D4" s="5">
        <v>6</v>
      </c>
      <c r="E4" s="5">
        <v>7</v>
      </c>
      <c r="F4" s="5">
        <v>8</v>
      </c>
      <c r="G4" s="5">
        <v>6</v>
      </c>
      <c r="H4" s="5">
        <v>5</v>
      </c>
      <c r="I4" s="5">
        <v>9</v>
      </c>
      <c r="J4" s="5">
        <v>1</v>
      </c>
      <c r="K4" s="5">
        <v>1</v>
      </c>
      <c r="L4" s="5">
        <v>1</v>
      </c>
      <c r="M4" s="5">
        <v>1</v>
      </c>
      <c r="N4" s="5">
        <v>1</v>
      </c>
      <c r="O4" s="5">
        <v>1</v>
      </c>
      <c r="P4" s="5">
        <v>0</v>
      </c>
      <c r="Q4" s="5">
        <v>0</v>
      </c>
      <c r="R4" s="5">
        <v>0</v>
      </c>
      <c r="S4" s="5">
        <v>0</v>
      </c>
      <c r="T4" s="5">
        <v>0</v>
      </c>
      <c r="U4" s="5">
        <v>0</v>
      </c>
      <c r="V4" s="5">
        <v>0</v>
      </c>
      <c r="W4" s="5">
        <v>0</v>
      </c>
      <c r="X4" s="5">
        <v>0</v>
      </c>
      <c r="Y4" s="5">
        <v>0</v>
      </c>
      <c r="Z4" s="5">
        <v>0</v>
      </c>
      <c r="AA4" s="5">
        <v>0</v>
      </c>
      <c r="AB4" s="5">
        <v>0</v>
      </c>
      <c r="AC4" s="5">
        <v>0</v>
      </c>
      <c r="AD4" s="5">
        <v>0</v>
      </c>
      <c r="AE4" s="5">
        <v>0</v>
      </c>
      <c r="AF4" s="5">
        <v>0</v>
      </c>
      <c r="AG4" s="5">
        <v>0</v>
      </c>
      <c r="AH4" s="5">
        <v>0</v>
      </c>
      <c r="AI4" s="5">
        <v>0</v>
      </c>
      <c r="AJ4" s="5">
        <v>0</v>
      </c>
      <c r="AK4" s="5">
        <v>0</v>
      </c>
      <c r="AL4" s="5">
        <v>0</v>
      </c>
      <c r="AM4" s="5">
        <v>0</v>
      </c>
      <c r="AN4" s="5">
        <v>0</v>
      </c>
      <c r="AO4" s="5">
        <v>0</v>
      </c>
      <c r="AP4" s="5">
        <v>0</v>
      </c>
      <c r="AQ4" s="5">
        <v>0</v>
      </c>
      <c r="AR4" s="5">
        <v>0</v>
      </c>
      <c r="AS4" s="5">
        <v>0</v>
      </c>
      <c r="AT4" s="5">
        <v>0</v>
      </c>
      <c r="AU4" s="5">
        <v>0</v>
      </c>
      <c r="AV4" s="5">
        <v>0</v>
      </c>
      <c r="AW4" s="5">
        <v>0</v>
      </c>
      <c r="AX4" s="5">
        <v>0</v>
      </c>
      <c r="AY4" s="5">
        <v>8</v>
      </c>
      <c r="AZ4" s="5">
        <v>0</v>
      </c>
      <c r="BA4" s="5">
        <v>0</v>
      </c>
      <c r="BB4" s="5">
        <v>0</v>
      </c>
      <c r="BC4" s="5">
        <v>0</v>
      </c>
      <c r="BD4" s="5">
        <v>0</v>
      </c>
      <c r="BE4" s="5">
        <v>0</v>
      </c>
      <c r="BF4" s="5">
        <v>0</v>
      </c>
      <c r="BG4" s="5">
        <v>0</v>
      </c>
      <c r="BH4" s="5">
        <v>0</v>
      </c>
      <c r="BI4" s="5">
        <v>0</v>
      </c>
      <c r="BJ4" s="5">
        <v>0</v>
      </c>
      <c r="BK4" s="5">
        <v>0</v>
      </c>
      <c r="BL4" s="5">
        <v>0</v>
      </c>
      <c r="BM4" s="5">
        <v>0</v>
      </c>
      <c r="BN4" s="5">
        <v>0</v>
      </c>
      <c r="BO4" s="5">
        <v>0</v>
      </c>
      <c r="BP4" s="5">
        <v>0</v>
      </c>
      <c r="BQ4" s="5">
        <v>0</v>
      </c>
      <c r="BR4" s="5">
        <v>0</v>
      </c>
      <c r="BS4" s="5">
        <v>0</v>
      </c>
      <c r="BT4" s="5">
        <v>0</v>
      </c>
      <c r="BU4" s="5">
        <v>0</v>
      </c>
      <c r="BV4" s="5">
        <v>0</v>
      </c>
      <c r="BW4" s="5">
        <v>0</v>
      </c>
      <c r="BX4" s="5">
        <v>0</v>
      </c>
      <c r="BY4" s="5">
        <v>0</v>
      </c>
      <c r="BZ4" s="5">
        <v>0</v>
      </c>
      <c r="CA4" s="5">
        <v>0</v>
      </c>
      <c r="CB4" s="5">
        <v>0</v>
      </c>
      <c r="CC4" s="5">
        <v>0</v>
      </c>
      <c r="CD4" s="5">
        <v>0</v>
      </c>
      <c r="CE4" s="5">
        <v>0</v>
      </c>
      <c r="CF4" s="5">
        <v>0</v>
      </c>
      <c r="CG4" s="5">
        <v>0</v>
      </c>
      <c r="CH4" s="5">
        <v>0</v>
      </c>
      <c r="CI4" s="5">
        <v>0</v>
      </c>
      <c r="CJ4" s="5">
        <v>0</v>
      </c>
      <c r="CK4" s="5">
        <v>0</v>
      </c>
      <c r="CL4" s="5">
        <v>0</v>
      </c>
      <c r="CM4" s="5">
        <v>0</v>
      </c>
      <c r="CN4" s="5">
        <v>0</v>
      </c>
      <c r="CO4" s="5">
        <v>0</v>
      </c>
      <c r="CP4" s="5">
        <v>0</v>
      </c>
      <c r="CQ4" s="5">
        <v>0</v>
      </c>
      <c r="CR4" s="5">
        <v>0</v>
      </c>
      <c r="CS4" s="5">
        <v>0</v>
      </c>
      <c r="CT4" s="5">
        <v>0</v>
      </c>
      <c r="CU4" s="5">
        <v>0</v>
      </c>
      <c r="CV4" s="5">
        <v>0</v>
      </c>
      <c r="CW4" s="5">
        <v>0</v>
      </c>
      <c r="CX4" s="5">
        <v>0</v>
      </c>
      <c r="CY4" s="5">
        <v>0</v>
      </c>
      <c r="CZ4" s="5">
        <v>0</v>
      </c>
      <c r="DA4" s="5">
        <v>0</v>
      </c>
      <c r="DB4" s="5">
        <v>0</v>
      </c>
      <c r="DC4" s="5">
        <v>0</v>
      </c>
      <c r="DD4" s="5">
        <v>0</v>
      </c>
      <c r="DE4" s="5">
        <v>0</v>
      </c>
      <c r="DF4" s="5">
        <v>0</v>
      </c>
      <c r="DG4" s="5">
        <v>0</v>
      </c>
      <c r="DH4" s="5">
        <v>0</v>
      </c>
      <c r="DI4" s="5">
        <v>0</v>
      </c>
      <c r="DJ4" s="5">
        <v>0</v>
      </c>
      <c r="DK4" s="5">
        <v>0</v>
      </c>
      <c r="DL4" s="5">
        <v>0</v>
      </c>
      <c r="DM4" s="5">
        <v>0</v>
      </c>
      <c r="DN4" s="5">
        <v>0</v>
      </c>
      <c r="DO4" s="5">
        <v>0</v>
      </c>
      <c r="DP4" s="5">
        <v>0</v>
      </c>
    </row>
    <row r="5" spans="1:120" hidden="1" outlineLevel="1" x14ac:dyDescent="0.2">
      <c r="A5" s="6">
        <f t="shared" si="0"/>
        <v>5</v>
      </c>
      <c r="B5" s="17" t="s">
        <v>172</v>
      </c>
      <c r="C5" s="5">
        <v>0</v>
      </c>
      <c r="D5" s="5">
        <v>0</v>
      </c>
      <c r="E5" s="5">
        <v>0</v>
      </c>
      <c r="F5" s="5">
        <v>0</v>
      </c>
      <c r="G5" s="5">
        <v>0</v>
      </c>
      <c r="H5" s="5">
        <v>0</v>
      </c>
      <c r="I5" s="5">
        <v>0</v>
      </c>
      <c r="J5" s="5">
        <v>0</v>
      </c>
      <c r="K5" s="5">
        <v>0</v>
      </c>
      <c r="L5" s="5">
        <v>0</v>
      </c>
      <c r="M5" s="5">
        <v>0</v>
      </c>
      <c r="N5" s="5">
        <v>0</v>
      </c>
      <c r="O5" s="5">
        <v>0</v>
      </c>
      <c r="P5" s="5">
        <v>0</v>
      </c>
      <c r="Q5" s="5">
        <v>0</v>
      </c>
      <c r="R5" s="5">
        <v>0</v>
      </c>
      <c r="S5" s="5">
        <v>1</v>
      </c>
      <c r="T5" s="5">
        <v>1</v>
      </c>
      <c r="U5" s="5">
        <v>1</v>
      </c>
      <c r="V5" s="5">
        <v>1</v>
      </c>
      <c r="W5" s="5">
        <v>1</v>
      </c>
      <c r="X5" s="5">
        <v>0</v>
      </c>
      <c r="Y5" s="5">
        <v>0</v>
      </c>
      <c r="Z5" s="5">
        <v>0</v>
      </c>
      <c r="AA5" s="5">
        <v>0</v>
      </c>
      <c r="AB5" s="5">
        <v>0</v>
      </c>
      <c r="AC5" s="5">
        <v>0</v>
      </c>
      <c r="AD5" s="5">
        <v>0</v>
      </c>
      <c r="AE5" s="5">
        <v>1</v>
      </c>
      <c r="AF5" s="5">
        <v>3</v>
      </c>
      <c r="AG5" s="5">
        <v>6</v>
      </c>
      <c r="AH5" s="5">
        <v>1</v>
      </c>
      <c r="AI5" s="5">
        <v>10</v>
      </c>
      <c r="AJ5" s="5">
        <v>12</v>
      </c>
      <c r="AK5" s="5">
        <v>12</v>
      </c>
      <c r="AL5" s="5">
        <v>14</v>
      </c>
      <c r="AM5" s="5">
        <v>14</v>
      </c>
      <c r="AN5" s="5">
        <v>10</v>
      </c>
      <c r="AO5" s="5">
        <v>10</v>
      </c>
      <c r="AP5" s="5">
        <v>12</v>
      </c>
      <c r="AQ5" s="5"/>
      <c r="AR5" s="5"/>
      <c r="AS5" s="5"/>
      <c r="AT5" s="5"/>
      <c r="AU5" s="5"/>
      <c r="AV5" s="5"/>
      <c r="AW5" s="5"/>
      <c r="AX5" s="5"/>
      <c r="AY5" s="5">
        <v>12</v>
      </c>
      <c r="AZ5" s="5"/>
      <c r="BA5" s="5"/>
      <c r="BB5" s="5"/>
      <c r="BC5" s="5"/>
      <c r="BD5" s="5">
        <v>1</v>
      </c>
      <c r="BE5" s="5">
        <v>1</v>
      </c>
      <c r="BF5" s="5">
        <v>0</v>
      </c>
      <c r="BG5" s="5">
        <v>0</v>
      </c>
      <c r="BH5" s="5">
        <v>0</v>
      </c>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20" hidden="1" outlineLevel="1" x14ac:dyDescent="0.2">
      <c r="A6" s="6">
        <f t="shared" si="0"/>
        <v>6</v>
      </c>
      <c r="B6" s="17" t="s">
        <v>44</v>
      </c>
      <c r="C6" s="5">
        <v>0</v>
      </c>
      <c r="D6" s="5">
        <v>8</v>
      </c>
      <c r="E6" s="5">
        <v>8</v>
      </c>
      <c r="F6" s="5">
        <v>9</v>
      </c>
      <c r="G6" s="5">
        <v>0</v>
      </c>
      <c r="H6" s="5">
        <v>7</v>
      </c>
      <c r="I6" s="5">
        <v>10</v>
      </c>
      <c r="J6" s="5">
        <v>8</v>
      </c>
      <c r="K6" s="5">
        <v>8</v>
      </c>
      <c r="L6" s="5">
        <v>8</v>
      </c>
      <c r="M6" s="5">
        <v>7</v>
      </c>
      <c r="N6" s="5">
        <v>8</v>
      </c>
      <c r="O6" s="5">
        <v>10</v>
      </c>
      <c r="P6" s="5">
        <v>0</v>
      </c>
      <c r="Q6" s="5">
        <v>0</v>
      </c>
      <c r="R6" s="5">
        <v>0</v>
      </c>
      <c r="S6" s="5">
        <v>0</v>
      </c>
      <c r="T6" s="5">
        <v>0</v>
      </c>
      <c r="U6" s="5">
        <v>0</v>
      </c>
      <c r="V6" s="5">
        <v>0</v>
      </c>
      <c r="W6" s="5">
        <v>0</v>
      </c>
      <c r="X6" s="5">
        <v>0</v>
      </c>
      <c r="Y6" s="5">
        <v>0</v>
      </c>
      <c r="Z6" s="5">
        <v>3</v>
      </c>
      <c r="AA6" s="5">
        <v>3</v>
      </c>
      <c r="AB6" s="5">
        <v>0</v>
      </c>
      <c r="AC6" s="5">
        <v>0</v>
      </c>
      <c r="AD6" s="5">
        <v>0</v>
      </c>
      <c r="AE6" s="5">
        <v>0</v>
      </c>
      <c r="AF6" s="5">
        <v>0</v>
      </c>
      <c r="AG6" s="5">
        <v>0</v>
      </c>
      <c r="AH6" s="5">
        <v>0</v>
      </c>
      <c r="AI6" s="5">
        <v>3</v>
      </c>
      <c r="AJ6" s="5">
        <v>4</v>
      </c>
      <c r="AK6" s="5">
        <v>4</v>
      </c>
      <c r="AL6" s="5">
        <v>5</v>
      </c>
      <c r="AM6" s="5">
        <v>8</v>
      </c>
      <c r="AN6" s="5">
        <v>8</v>
      </c>
      <c r="AO6" s="5">
        <v>8</v>
      </c>
      <c r="AP6" s="5">
        <v>10</v>
      </c>
      <c r="AQ6" s="5">
        <v>0</v>
      </c>
      <c r="AR6" s="5">
        <v>0</v>
      </c>
      <c r="AS6" s="5">
        <v>0</v>
      </c>
      <c r="AT6" s="5">
        <v>0</v>
      </c>
      <c r="AU6" s="5">
        <v>0</v>
      </c>
      <c r="AV6" s="5">
        <v>0</v>
      </c>
      <c r="AW6" s="5">
        <v>0</v>
      </c>
      <c r="AX6" s="5">
        <v>0</v>
      </c>
      <c r="AY6" s="5">
        <v>7</v>
      </c>
      <c r="AZ6" s="5">
        <v>0</v>
      </c>
      <c r="BA6" s="5">
        <v>0</v>
      </c>
      <c r="BB6" s="5">
        <v>1</v>
      </c>
      <c r="BC6" s="5">
        <v>3</v>
      </c>
      <c r="BD6" s="5">
        <v>0</v>
      </c>
      <c r="BE6" s="5">
        <v>0</v>
      </c>
      <c r="BF6" s="5">
        <v>7</v>
      </c>
      <c r="BG6" s="5">
        <v>0</v>
      </c>
      <c r="BH6" s="5">
        <v>0</v>
      </c>
      <c r="BI6" s="5">
        <v>0</v>
      </c>
      <c r="BJ6" s="5">
        <v>0</v>
      </c>
      <c r="BK6" s="5">
        <v>0</v>
      </c>
      <c r="BL6" s="5">
        <v>0</v>
      </c>
      <c r="BM6" s="5">
        <v>0</v>
      </c>
      <c r="BN6" s="5">
        <v>0</v>
      </c>
      <c r="BO6" s="5">
        <v>0</v>
      </c>
      <c r="BP6" s="5">
        <v>0</v>
      </c>
      <c r="BQ6" s="5">
        <v>0</v>
      </c>
      <c r="BR6" s="5">
        <v>0</v>
      </c>
      <c r="BS6" s="5">
        <v>0</v>
      </c>
      <c r="BT6" s="5">
        <v>0</v>
      </c>
      <c r="BU6" s="5">
        <v>0</v>
      </c>
      <c r="BV6" s="5">
        <v>0</v>
      </c>
      <c r="BW6" s="5">
        <v>0</v>
      </c>
      <c r="BX6" s="5">
        <v>0</v>
      </c>
      <c r="BY6" s="5">
        <v>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5">
        <v>0</v>
      </c>
      <c r="CR6" s="5">
        <v>0</v>
      </c>
      <c r="CS6" s="5">
        <v>0</v>
      </c>
      <c r="CT6" s="5">
        <v>0</v>
      </c>
      <c r="CU6" s="5">
        <v>0</v>
      </c>
      <c r="CV6" s="5">
        <v>0</v>
      </c>
      <c r="CW6" s="5">
        <v>0</v>
      </c>
      <c r="CX6" s="5">
        <v>0</v>
      </c>
      <c r="CY6" s="5">
        <v>0</v>
      </c>
      <c r="CZ6" s="5">
        <v>0</v>
      </c>
      <c r="DA6" s="5">
        <v>0</v>
      </c>
      <c r="DB6" s="5">
        <v>0</v>
      </c>
      <c r="DC6" s="5">
        <v>0</v>
      </c>
      <c r="DD6" s="5">
        <v>0</v>
      </c>
      <c r="DE6" s="5">
        <v>0</v>
      </c>
      <c r="DF6" s="5">
        <v>0</v>
      </c>
      <c r="DG6" s="5">
        <v>0</v>
      </c>
      <c r="DH6" s="5">
        <v>0</v>
      </c>
      <c r="DI6" s="5">
        <v>0</v>
      </c>
      <c r="DJ6" s="5">
        <v>0</v>
      </c>
      <c r="DK6" s="5">
        <v>0</v>
      </c>
      <c r="DL6" s="5">
        <v>0</v>
      </c>
      <c r="DM6" s="5">
        <v>0</v>
      </c>
      <c r="DN6" s="5">
        <v>0</v>
      </c>
      <c r="DO6" s="5">
        <v>0</v>
      </c>
      <c r="DP6" s="5">
        <v>0</v>
      </c>
    </row>
    <row r="7" spans="1:120" hidden="1" outlineLevel="1" x14ac:dyDescent="0.2">
      <c r="A7" s="6">
        <f t="shared" si="0"/>
        <v>7</v>
      </c>
      <c r="B7" s="17" t="s">
        <v>46</v>
      </c>
      <c r="C7" s="24">
        <v>0</v>
      </c>
      <c r="D7" s="24">
        <v>12</v>
      </c>
      <c r="E7" s="24">
        <v>13</v>
      </c>
      <c r="F7" s="24">
        <v>15</v>
      </c>
      <c r="G7" s="24">
        <v>10</v>
      </c>
      <c r="H7" s="24">
        <v>2</v>
      </c>
      <c r="I7" s="24">
        <v>4</v>
      </c>
      <c r="J7" s="24">
        <v>9</v>
      </c>
      <c r="K7" s="24">
        <v>13</v>
      </c>
      <c r="L7" s="24">
        <v>12</v>
      </c>
      <c r="M7" s="24">
        <v>10</v>
      </c>
      <c r="N7" s="24">
        <v>11</v>
      </c>
      <c r="O7" s="24">
        <v>11</v>
      </c>
      <c r="P7" s="24">
        <v>0</v>
      </c>
      <c r="Q7" s="24">
        <v>0</v>
      </c>
      <c r="R7" s="24">
        <v>8</v>
      </c>
      <c r="S7" s="24">
        <v>5</v>
      </c>
      <c r="T7" s="24">
        <v>6</v>
      </c>
      <c r="U7" s="24">
        <v>4</v>
      </c>
      <c r="V7" s="24">
        <v>4</v>
      </c>
      <c r="W7" s="24">
        <v>8</v>
      </c>
      <c r="X7" s="24">
        <v>2</v>
      </c>
      <c r="Y7" s="24">
        <v>2</v>
      </c>
      <c r="Z7" s="24">
        <v>4</v>
      </c>
      <c r="AA7" s="24">
        <v>10</v>
      </c>
      <c r="AB7" s="24">
        <v>0</v>
      </c>
      <c r="AC7" s="24">
        <v>0</v>
      </c>
      <c r="AD7" s="24">
        <v>0</v>
      </c>
      <c r="AE7" s="24">
        <v>3</v>
      </c>
      <c r="AF7" s="24">
        <v>5</v>
      </c>
      <c r="AG7" s="24">
        <v>7</v>
      </c>
      <c r="AH7" s="24">
        <v>9</v>
      </c>
      <c r="AI7" s="24">
        <v>3</v>
      </c>
      <c r="AJ7" s="24">
        <v>4</v>
      </c>
      <c r="AK7" s="24">
        <v>4</v>
      </c>
      <c r="AL7" s="24">
        <v>7</v>
      </c>
      <c r="AM7" s="24">
        <v>6</v>
      </c>
      <c r="AN7" s="24">
        <v>13</v>
      </c>
      <c r="AO7" s="24">
        <v>8</v>
      </c>
      <c r="AP7" s="24">
        <v>16</v>
      </c>
      <c r="AQ7" s="24">
        <v>0</v>
      </c>
      <c r="AR7" s="24">
        <v>0</v>
      </c>
      <c r="AS7" s="24">
        <v>0</v>
      </c>
      <c r="AT7" s="24">
        <v>0</v>
      </c>
      <c r="AU7" s="24">
        <v>0</v>
      </c>
      <c r="AV7" s="24">
        <v>0</v>
      </c>
      <c r="AW7" s="24">
        <v>0</v>
      </c>
      <c r="AX7" s="24">
        <v>0</v>
      </c>
      <c r="AY7" s="24">
        <v>12</v>
      </c>
      <c r="AZ7" s="24">
        <v>0</v>
      </c>
      <c r="BA7" s="24">
        <v>0</v>
      </c>
      <c r="BB7" s="24">
        <v>4</v>
      </c>
      <c r="BC7" s="24">
        <v>5</v>
      </c>
      <c r="BD7" s="24">
        <v>10</v>
      </c>
      <c r="BE7" s="24">
        <v>8</v>
      </c>
      <c r="BF7" s="24">
        <v>16</v>
      </c>
      <c r="BG7" s="24">
        <v>3</v>
      </c>
      <c r="BH7" s="24">
        <v>3</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c r="BZ7" s="24">
        <v>0</v>
      </c>
      <c r="CA7" s="24">
        <v>0</v>
      </c>
      <c r="CB7" s="24">
        <v>0</v>
      </c>
      <c r="CC7" s="24">
        <v>0</v>
      </c>
      <c r="CD7" s="24">
        <v>0</v>
      </c>
      <c r="CE7" s="24">
        <v>0</v>
      </c>
      <c r="CF7" s="24">
        <v>0</v>
      </c>
      <c r="CG7" s="24">
        <v>0</v>
      </c>
      <c r="CH7" s="24">
        <v>0</v>
      </c>
      <c r="CI7" s="24">
        <v>0</v>
      </c>
      <c r="CJ7" s="24">
        <v>0</v>
      </c>
      <c r="CK7" s="24">
        <v>0</v>
      </c>
      <c r="CL7" s="24">
        <v>0</v>
      </c>
      <c r="CM7" s="24">
        <v>0</v>
      </c>
      <c r="CN7" s="24">
        <v>0</v>
      </c>
      <c r="CO7" s="24">
        <v>0</v>
      </c>
      <c r="CP7" s="24">
        <v>0</v>
      </c>
      <c r="CQ7" s="24">
        <v>0</v>
      </c>
      <c r="CR7" s="24">
        <v>0</v>
      </c>
      <c r="CS7" s="24">
        <v>0</v>
      </c>
      <c r="CT7" s="24">
        <v>0</v>
      </c>
      <c r="CU7" s="24">
        <v>0</v>
      </c>
      <c r="CV7" s="24">
        <v>0</v>
      </c>
      <c r="CW7" s="24">
        <v>0</v>
      </c>
      <c r="CX7" s="24">
        <v>0</v>
      </c>
      <c r="CY7" s="24">
        <v>0</v>
      </c>
      <c r="CZ7" s="24">
        <v>0</v>
      </c>
      <c r="DA7" s="24">
        <v>0</v>
      </c>
      <c r="DB7" s="24">
        <v>0</v>
      </c>
      <c r="DC7" s="24">
        <v>0</v>
      </c>
      <c r="DD7" s="24">
        <v>0</v>
      </c>
      <c r="DE7" s="24">
        <v>0</v>
      </c>
      <c r="DF7" s="24">
        <v>0</v>
      </c>
      <c r="DG7" s="24">
        <v>0</v>
      </c>
      <c r="DH7" s="24">
        <v>0</v>
      </c>
      <c r="DI7" s="24">
        <v>0</v>
      </c>
      <c r="DJ7" s="24">
        <v>0</v>
      </c>
      <c r="DK7" s="24">
        <v>0</v>
      </c>
      <c r="DL7" s="24">
        <v>0</v>
      </c>
      <c r="DM7" s="24">
        <v>0</v>
      </c>
      <c r="DN7" s="24">
        <v>0</v>
      </c>
      <c r="DO7" s="24">
        <v>0</v>
      </c>
      <c r="DP7" s="24">
        <v>0</v>
      </c>
    </row>
    <row r="8" spans="1:120" hidden="1" outlineLevel="1" x14ac:dyDescent="0.2">
      <c r="A8" s="6">
        <f t="shared" si="0"/>
        <v>8</v>
      </c>
      <c r="B8" s="17" t="s">
        <v>42</v>
      </c>
      <c r="C8" s="24">
        <v>0</v>
      </c>
      <c r="D8" s="24">
        <v>9</v>
      </c>
      <c r="E8" s="24">
        <v>9</v>
      </c>
      <c r="F8" s="24">
        <v>14</v>
      </c>
      <c r="G8" s="24">
        <v>10</v>
      </c>
      <c r="H8" s="24">
        <v>8</v>
      </c>
      <c r="I8" s="24">
        <v>10</v>
      </c>
      <c r="J8" s="24">
        <v>11</v>
      </c>
      <c r="K8" s="24">
        <v>5</v>
      </c>
      <c r="L8" s="24">
        <v>8</v>
      </c>
      <c r="M8" s="24">
        <v>7</v>
      </c>
      <c r="N8" s="24">
        <v>3</v>
      </c>
      <c r="O8" s="24">
        <v>8</v>
      </c>
      <c r="P8" s="24">
        <v>6</v>
      </c>
      <c r="Q8" s="24">
        <v>6</v>
      </c>
      <c r="R8" s="24">
        <v>13</v>
      </c>
      <c r="S8" s="24">
        <v>9</v>
      </c>
      <c r="T8" s="24">
        <v>10</v>
      </c>
      <c r="U8" s="24">
        <v>5</v>
      </c>
      <c r="V8" s="24">
        <v>10</v>
      </c>
      <c r="W8" s="24">
        <v>13</v>
      </c>
      <c r="X8" s="24">
        <v>2</v>
      </c>
      <c r="Y8" s="24">
        <v>1</v>
      </c>
      <c r="Z8" s="24">
        <v>2</v>
      </c>
      <c r="AA8" s="24">
        <v>7</v>
      </c>
      <c r="AB8" s="24">
        <v>0</v>
      </c>
      <c r="AC8" s="24">
        <v>0</v>
      </c>
      <c r="AD8" s="24">
        <v>0</v>
      </c>
      <c r="AE8" s="24">
        <v>8</v>
      </c>
      <c r="AF8" s="24">
        <v>7</v>
      </c>
      <c r="AG8" s="24">
        <v>9</v>
      </c>
      <c r="AH8" s="24">
        <v>10</v>
      </c>
      <c r="AI8" s="24">
        <v>2</v>
      </c>
      <c r="AJ8" s="24">
        <v>4</v>
      </c>
      <c r="AK8" s="24">
        <v>4</v>
      </c>
      <c r="AL8" s="24">
        <v>6</v>
      </c>
      <c r="AM8" s="24">
        <v>7</v>
      </c>
      <c r="AN8" s="24">
        <v>6</v>
      </c>
      <c r="AO8" s="24">
        <v>10</v>
      </c>
      <c r="AP8" s="24">
        <v>9</v>
      </c>
      <c r="AQ8" s="24">
        <v>0</v>
      </c>
      <c r="AR8" s="24">
        <v>0</v>
      </c>
      <c r="AS8" s="24">
        <v>0</v>
      </c>
      <c r="AT8" s="24">
        <v>0</v>
      </c>
      <c r="AU8" s="24">
        <v>0</v>
      </c>
      <c r="AV8" s="24">
        <v>0</v>
      </c>
      <c r="AW8" s="24">
        <v>0</v>
      </c>
      <c r="AX8" s="24">
        <v>0</v>
      </c>
      <c r="AY8" s="24">
        <v>5</v>
      </c>
      <c r="AZ8" s="24">
        <v>0</v>
      </c>
      <c r="BA8" s="24">
        <v>0</v>
      </c>
      <c r="BB8" s="24">
        <v>3</v>
      </c>
      <c r="BC8" s="24">
        <v>9</v>
      </c>
      <c r="BD8" s="24">
        <v>7</v>
      </c>
      <c r="BE8" s="24">
        <v>2</v>
      </c>
      <c r="BF8" s="24">
        <v>6</v>
      </c>
      <c r="BG8" s="24">
        <v>3</v>
      </c>
      <c r="BH8" s="24">
        <v>3</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0</v>
      </c>
      <c r="CY8" s="24">
        <v>0</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row>
    <row r="9" spans="1:120" hidden="1" outlineLevel="1" x14ac:dyDescent="0.2">
      <c r="A9" s="6">
        <f t="shared" si="0"/>
        <v>9</v>
      </c>
      <c r="B9" s="17" t="s">
        <v>47</v>
      </c>
      <c r="C9" s="5" t="s">
        <v>75</v>
      </c>
      <c r="D9" s="5" t="s">
        <v>5191</v>
      </c>
      <c r="E9" s="5" t="s">
        <v>5248</v>
      </c>
      <c r="F9" s="5" t="s">
        <v>5233</v>
      </c>
      <c r="G9" s="5" t="s">
        <v>5197</v>
      </c>
      <c r="H9" s="5" t="s">
        <v>92</v>
      </c>
      <c r="I9" s="5" t="s">
        <v>95</v>
      </c>
      <c r="J9" s="5" t="s">
        <v>173</v>
      </c>
      <c r="K9" s="5" t="s">
        <v>174</v>
      </c>
      <c r="L9" s="5" t="s">
        <v>175</v>
      </c>
      <c r="M9" s="5" t="s">
        <v>5265</v>
      </c>
      <c r="N9" s="5" t="s">
        <v>176</v>
      </c>
      <c r="O9" s="5" t="s">
        <v>177</v>
      </c>
      <c r="P9" s="35" t="s">
        <v>112</v>
      </c>
      <c r="Q9" s="35" t="s">
        <v>112</v>
      </c>
      <c r="R9" s="35" t="s">
        <v>112</v>
      </c>
      <c r="S9" s="39" t="s">
        <v>86</v>
      </c>
      <c r="T9" s="39" t="s">
        <v>86</v>
      </c>
      <c r="U9" s="39" t="s">
        <v>86</v>
      </c>
      <c r="V9" s="39" t="s">
        <v>86</v>
      </c>
      <c r="W9" s="39" t="s">
        <v>86</v>
      </c>
      <c r="X9" s="5" t="s">
        <v>81</v>
      </c>
      <c r="Y9" s="5" t="s">
        <v>81</v>
      </c>
      <c r="Z9" s="5" t="s">
        <v>5152</v>
      </c>
      <c r="AA9" s="5" t="s">
        <v>5163</v>
      </c>
      <c r="AB9" s="5" t="s">
        <v>75</v>
      </c>
      <c r="AC9" s="5" t="s">
        <v>75</v>
      </c>
      <c r="AD9" s="5" t="s">
        <v>75</v>
      </c>
      <c r="AE9" s="39" t="s">
        <v>129</v>
      </c>
      <c r="AF9" s="5" t="s">
        <v>129</v>
      </c>
      <c r="AG9" s="5" t="s">
        <v>129</v>
      </c>
      <c r="AH9" s="5" t="s">
        <v>299</v>
      </c>
      <c r="AI9" s="5" t="s">
        <v>313</v>
      </c>
      <c r="AJ9" s="5" t="s">
        <v>299</v>
      </c>
      <c r="AK9" s="5" t="s">
        <v>299</v>
      </c>
      <c r="AL9" s="5" t="s">
        <v>299</v>
      </c>
      <c r="AM9" s="5" t="s">
        <v>299</v>
      </c>
      <c r="AN9" s="5" t="s">
        <v>299</v>
      </c>
      <c r="AO9" s="5" t="s">
        <v>299</v>
      </c>
      <c r="AP9" s="5" t="s">
        <v>299</v>
      </c>
      <c r="AQ9" s="5" t="s">
        <v>75</v>
      </c>
      <c r="AR9" s="5" t="s">
        <v>75</v>
      </c>
      <c r="AS9" s="5" t="s">
        <v>75</v>
      </c>
      <c r="AT9" s="5" t="s">
        <v>75</v>
      </c>
      <c r="AU9" s="5" t="s">
        <v>75</v>
      </c>
      <c r="AV9" s="5" t="s">
        <v>75</v>
      </c>
      <c r="AW9" s="5" t="s">
        <v>75</v>
      </c>
      <c r="AX9" s="5" t="s">
        <v>75</v>
      </c>
      <c r="AY9" s="5" t="s">
        <v>99</v>
      </c>
      <c r="AZ9" s="5" t="s">
        <v>75</v>
      </c>
      <c r="BA9" s="5" t="s">
        <v>75</v>
      </c>
      <c r="BB9" s="39" t="s">
        <v>134</v>
      </c>
      <c r="BC9" s="39" t="s">
        <v>134</v>
      </c>
      <c r="BD9" s="5" t="s">
        <v>5299</v>
      </c>
      <c r="BE9" s="5" t="s">
        <v>5300</v>
      </c>
      <c r="BF9" s="5" t="s">
        <v>5314</v>
      </c>
      <c r="BG9" s="5" t="s">
        <v>5332</v>
      </c>
      <c r="BH9" s="5" t="s">
        <v>5332</v>
      </c>
      <c r="BI9" s="5" t="s">
        <v>75</v>
      </c>
      <c r="BJ9" s="5" t="s">
        <v>75</v>
      </c>
      <c r="BK9" s="5" t="s">
        <v>75</v>
      </c>
      <c r="BL9" s="5" t="s">
        <v>75</v>
      </c>
      <c r="BM9" s="5" t="s">
        <v>75</v>
      </c>
      <c r="BN9" s="5" t="s">
        <v>75</v>
      </c>
      <c r="BO9" s="5" t="s">
        <v>75</v>
      </c>
      <c r="BP9" s="5" t="s">
        <v>75</v>
      </c>
      <c r="BQ9" s="5" t="s">
        <v>75</v>
      </c>
      <c r="BR9" s="5" t="s">
        <v>75</v>
      </c>
      <c r="BS9" s="5" t="s">
        <v>75</v>
      </c>
      <c r="BT9" s="5" t="s">
        <v>75</v>
      </c>
      <c r="BU9" s="5" t="s">
        <v>75</v>
      </c>
      <c r="BV9" s="5" t="s">
        <v>75</v>
      </c>
      <c r="BW9" s="5" t="s">
        <v>75</v>
      </c>
      <c r="BX9" s="5" t="s">
        <v>75</v>
      </c>
      <c r="BY9" s="5" t="s">
        <v>75</v>
      </c>
      <c r="BZ9" s="5" t="s">
        <v>75</v>
      </c>
      <c r="CA9" s="5" t="s">
        <v>75</v>
      </c>
      <c r="CB9" s="5" t="s">
        <v>75</v>
      </c>
      <c r="CC9" s="5" t="s">
        <v>75</v>
      </c>
      <c r="CD9" s="5" t="s">
        <v>75</v>
      </c>
      <c r="CE9" s="5" t="s">
        <v>75</v>
      </c>
      <c r="CF9" s="5" t="s">
        <v>75</v>
      </c>
      <c r="CG9" s="5" t="s">
        <v>75</v>
      </c>
      <c r="CH9" s="5" t="s">
        <v>75</v>
      </c>
      <c r="CI9" s="5" t="s">
        <v>75</v>
      </c>
      <c r="CJ9" s="5" t="s">
        <v>75</v>
      </c>
      <c r="CK9" s="5" t="s">
        <v>75</v>
      </c>
      <c r="CL9" s="5" t="s">
        <v>75</v>
      </c>
      <c r="CM9" s="5" t="s">
        <v>75</v>
      </c>
      <c r="CN9" s="5" t="s">
        <v>75</v>
      </c>
      <c r="CO9" s="5" t="s">
        <v>75</v>
      </c>
      <c r="CP9" s="5" t="s">
        <v>75</v>
      </c>
      <c r="CQ9" s="5" t="s">
        <v>75</v>
      </c>
      <c r="CR9" s="5" t="s">
        <v>75</v>
      </c>
      <c r="CS9" s="5" t="s">
        <v>75</v>
      </c>
      <c r="CT9" s="5" t="s">
        <v>75</v>
      </c>
      <c r="CU9" s="5" t="s">
        <v>75</v>
      </c>
      <c r="CV9" s="5" t="s">
        <v>75</v>
      </c>
      <c r="CW9" s="5" t="s">
        <v>75</v>
      </c>
      <c r="CX9" s="5" t="s">
        <v>75</v>
      </c>
      <c r="CY9" s="5" t="s">
        <v>75</v>
      </c>
      <c r="CZ9" s="5" t="s">
        <v>75</v>
      </c>
      <c r="DA9" s="5" t="s">
        <v>75</v>
      </c>
      <c r="DB9" s="5" t="s">
        <v>75</v>
      </c>
      <c r="DC9" s="5" t="s">
        <v>75</v>
      </c>
      <c r="DD9" s="5" t="s">
        <v>75</v>
      </c>
      <c r="DE9" s="5" t="s">
        <v>75</v>
      </c>
      <c r="DF9" s="5" t="s">
        <v>75</v>
      </c>
      <c r="DG9" s="5" t="s">
        <v>75</v>
      </c>
      <c r="DH9" s="5" t="s">
        <v>75</v>
      </c>
      <c r="DI9" s="5" t="s">
        <v>75</v>
      </c>
      <c r="DJ9" s="5" t="s">
        <v>75</v>
      </c>
      <c r="DK9" s="5" t="s">
        <v>75</v>
      </c>
      <c r="DL9" s="5" t="s">
        <v>75</v>
      </c>
      <c r="DM9" s="5" t="s">
        <v>75</v>
      </c>
      <c r="DN9" s="5" t="s">
        <v>75</v>
      </c>
      <c r="DO9" s="5" t="s">
        <v>75</v>
      </c>
      <c r="DP9" s="5" t="s">
        <v>75</v>
      </c>
    </row>
    <row r="10" spans="1:120" hidden="1" outlineLevel="1" x14ac:dyDescent="0.2">
      <c r="A10" s="6">
        <f t="shared" si="0"/>
        <v>10</v>
      </c>
      <c r="B10" s="18" t="s">
        <v>43</v>
      </c>
      <c r="C10" s="42">
        <v>0</v>
      </c>
      <c r="D10" s="11">
        <v>6</v>
      </c>
      <c r="E10" s="11">
        <v>6</v>
      </c>
      <c r="F10" s="11">
        <v>6</v>
      </c>
      <c r="G10" s="11">
        <v>6</v>
      </c>
      <c r="H10" s="11">
        <v>6</v>
      </c>
      <c r="I10" s="11">
        <v>8</v>
      </c>
      <c r="J10" s="41">
        <v>6</v>
      </c>
      <c r="K10" s="41">
        <v>6</v>
      </c>
      <c r="L10" s="41">
        <v>0</v>
      </c>
      <c r="M10" s="41">
        <v>6</v>
      </c>
      <c r="N10" s="41">
        <v>6</v>
      </c>
      <c r="O10" s="41">
        <v>6</v>
      </c>
      <c r="P10" s="30">
        <v>6</v>
      </c>
      <c r="Q10" s="30">
        <v>6</v>
      </c>
      <c r="R10" s="30">
        <v>4</v>
      </c>
      <c r="S10" s="38">
        <v>6</v>
      </c>
      <c r="T10" s="38">
        <v>6</v>
      </c>
      <c r="U10" s="38">
        <v>6</v>
      </c>
      <c r="V10" s="38">
        <v>6</v>
      </c>
      <c r="W10" s="38">
        <v>6</v>
      </c>
      <c r="X10" s="38">
        <v>6</v>
      </c>
      <c r="Y10" s="38">
        <v>6</v>
      </c>
      <c r="Z10" s="38">
        <v>6</v>
      </c>
      <c r="AA10" s="38">
        <v>6</v>
      </c>
      <c r="AB10" s="38">
        <v>0</v>
      </c>
      <c r="AC10" s="38">
        <v>0</v>
      </c>
      <c r="AD10" s="38">
        <v>0</v>
      </c>
      <c r="AE10" s="30">
        <v>6</v>
      </c>
      <c r="AF10" s="41">
        <v>6</v>
      </c>
      <c r="AG10" s="41">
        <v>6</v>
      </c>
      <c r="AH10" s="41">
        <v>6</v>
      </c>
      <c r="AI10" s="42">
        <v>6</v>
      </c>
      <c r="AJ10" s="41">
        <v>6</v>
      </c>
      <c r="AK10" s="11">
        <v>6</v>
      </c>
      <c r="AL10" s="11">
        <v>6</v>
      </c>
      <c r="AM10" s="11">
        <v>6</v>
      </c>
      <c r="AN10" s="11">
        <v>6</v>
      </c>
      <c r="AO10" s="11">
        <v>6</v>
      </c>
      <c r="AP10" s="11">
        <v>6</v>
      </c>
      <c r="AQ10" s="11">
        <v>0</v>
      </c>
      <c r="AR10" s="11">
        <v>0</v>
      </c>
      <c r="AS10" s="30">
        <v>0</v>
      </c>
      <c r="AT10" s="30">
        <v>0</v>
      </c>
      <c r="AU10" s="11">
        <v>0</v>
      </c>
      <c r="AV10" s="11">
        <v>0</v>
      </c>
      <c r="AW10" s="11">
        <v>0</v>
      </c>
      <c r="AX10" s="11">
        <v>0</v>
      </c>
      <c r="AY10" s="30">
        <v>6</v>
      </c>
      <c r="AZ10" s="11">
        <v>0</v>
      </c>
      <c r="BA10" s="11">
        <v>0</v>
      </c>
      <c r="BB10" s="30">
        <v>6</v>
      </c>
      <c r="BC10" s="30">
        <v>6</v>
      </c>
      <c r="BD10" s="11">
        <v>6</v>
      </c>
      <c r="BE10" s="11">
        <v>6</v>
      </c>
      <c r="BF10" s="11">
        <v>6</v>
      </c>
      <c r="BG10" s="11">
        <v>6</v>
      </c>
      <c r="BH10" s="11">
        <v>6</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c r="BZ10" s="11">
        <v>0</v>
      </c>
      <c r="CA10" s="11">
        <v>0</v>
      </c>
      <c r="CB10" s="11">
        <v>0</v>
      </c>
      <c r="CC10" s="11">
        <v>0</v>
      </c>
      <c r="CD10" s="11">
        <v>0</v>
      </c>
      <c r="CE10" s="11">
        <v>0</v>
      </c>
      <c r="CF10" s="11">
        <v>0</v>
      </c>
      <c r="CG10" s="11">
        <v>0</v>
      </c>
      <c r="CH10" s="11">
        <v>0</v>
      </c>
      <c r="CI10" s="11">
        <v>0</v>
      </c>
      <c r="CJ10" s="11">
        <v>0</v>
      </c>
      <c r="CK10" s="11">
        <v>0</v>
      </c>
      <c r="CL10" s="11">
        <v>0</v>
      </c>
      <c r="CM10" s="11">
        <v>0</v>
      </c>
      <c r="CN10" s="11">
        <v>0</v>
      </c>
      <c r="CO10" s="11">
        <v>0</v>
      </c>
      <c r="CP10" s="11">
        <v>0</v>
      </c>
      <c r="CQ10" s="11">
        <v>0</v>
      </c>
      <c r="CR10" s="11">
        <v>0</v>
      </c>
      <c r="CS10" s="11">
        <v>0</v>
      </c>
      <c r="CT10" s="11">
        <v>0</v>
      </c>
      <c r="CU10" s="11">
        <v>0</v>
      </c>
      <c r="CV10" s="11">
        <v>0</v>
      </c>
      <c r="CW10" s="11">
        <v>0</v>
      </c>
      <c r="CX10" s="11">
        <v>0</v>
      </c>
      <c r="CY10" s="11">
        <v>0</v>
      </c>
      <c r="CZ10" s="11">
        <v>0</v>
      </c>
      <c r="DA10" s="11">
        <v>0</v>
      </c>
      <c r="DB10" s="11">
        <v>0</v>
      </c>
      <c r="DC10" s="11">
        <v>0</v>
      </c>
      <c r="DD10" s="11">
        <v>0</v>
      </c>
      <c r="DE10" s="11">
        <v>0</v>
      </c>
      <c r="DF10" s="11">
        <v>0</v>
      </c>
      <c r="DG10" s="11">
        <v>0</v>
      </c>
      <c r="DH10" s="11">
        <v>0</v>
      </c>
      <c r="DI10" s="11">
        <v>0</v>
      </c>
      <c r="DJ10" s="11">
        <v>0</v>
      </c>
      <c r="DK10" s="11">
        <v>0</v>
      </c>
      <c r="DL10" s="11">
        <v>0</v>
      </c>
      <c r="DM10" s="11">
        <v>0</v>
      </c>
      <c r="DN10" s="11">
        <v>0</v>
      </c>
      <c r="DO10" s="11">
        <v>0</v>
      </c>
      <c r="DP10" s="11">
        <v>0</v>
      </c>
    </row>
    <row r="11" spans="1:120" hidden="1" outlineLevel="1" x14ac:dyDescent="0.2">
      <c r="A11" s="6">
        <f t="shared" si="0"/>
        <v>11</v>
      </c>
      <c r="B11" s="18" t="s">
        <v>1</v>
      </c>
      <c r="C11" s="42">
        <v>0</v>
      </c>
      <c r="D11" s="11">
        <v>22</v>
      </c>
      <c r="E11" s="11">
        <v>29</v>
      </c>
      <c r="F11" s="11">
        <v>30</v>
      </c>
      <c r="G11" s="11">
        <v>20</v>
      </c>
      <c r="H11" s="11">
        <v>16</v>
      </c>
      <c r="I11" s="11">
        <v>27</v>
      </c>
      <c r="J11" s="41">
        <v>19</v>
      </c>
      <c r="K11" s="41">
        <v>25</v>
      </c>
      <c r="L11" s="41">
        <v>23</v>
      </c>
      <c r="M11" s="41">
        <v>21</v>
      </c>
      <c r="N11" s="41">
        <v>22</v>
      </c>
      <c r="O11" s="41">
        <v>26</v>
      </c>
      <c r="P11" s="30">
        <v>9</v>
      </c>
      <c r="Q11" s="30">
        <v>11</v>
      </c>
      <c r="R11" s="30">
        <v>20</v>
      </c>
      <c r="S11" s="38">
        <v>21</v>
      </c>
      <c r="T11" s="38">
        <v>21</v>
      </c>
      <c r="U11" s="38">
        <v>20</v>
      </c>
      <c r="V11" s="38">
        <v>20</v>
      </c>
      <c r="W11" s="38">
        <v>25</v>
      </c>
      <c r="X11" s="38">
        <v>15</v>
      </c>
      <c r="Y11" s="38">
        <v>14</v>
      </c>
      <c r="Z11" s="38">
        <v>16</v>
      </c>
      <c r="AA11" s="38">
        <v>19</v>
      </c>
      <c r="AB11" s="38">
        <v>0</v>
      </c>
      <c r="AC11" s="38">
        <v>0</v>
      </c>
      <c r="AD11" s="38">
        <v>0</v>
      </c>
      <c r="AE11" s="30">
        <v>17</v>
      </c>
      <c r="AF11" s="41">
        <v>20</v>
      </c>
      <c r="AG11" s="41">
        <v>22</v>
      </c>
      <c r="AH11" s="41">
        <v>25</v>
      </c>
      <c r="AI11" s="42">
        <v>15</v>
      </c>
      <c r="AJ11" s="41">
        <v>15</v>
      </c>
      <c r="AK11" s="11">
        <v>16</v>
      </c>
      <c r="AL11" s="11">
        <v>21</v>
      </c>
      <c r="AM11" s="11">
        <v>20</v>
      </c>
      <c r="AN11" s="11">
        <v>28</v>
      </c>
      <c r="AO11" s="11">
        <v>25</v>
      </c>
      <c r="AP11" s="11">
        <v>33</v>
      </c>
      <c r="AQ11" s="11">
        <v>0</v>
      </c>
      <c r="AR11" s="11">
        <v>0</v>
      </c>
      <c r="AS11" s="30">
        <v>0</v>
      </c>
      <c r="AT11" s="30">
        <v>0</v>
      </c>
      <c r="AU11" s="11">
        <v>0</v>
      </c>
      <c r="AV11" s="11">
        <v>0</v>
      </c>
      <c r="AW11" s="11">
        <v>0</v>
      </c>
      <c r="AX11" s="11">
        <v>0</v>
      </c>
      <c r="AY11" s="30">
        <v>24</v>
      </c>
      <c r="AZ11" s="11">
        <v>0</v>
      </c>
      <c r="BA11" s="11">
        <v>0</v>
      </c>
      <c r="BB11" s="30">
        <v>19</v>
      </c>
      <c r="BC11" s="30">
        <v>22</v>
      </c>
      <c r="BD11" s="11">
        <v>19</v>
      </c>
      <c r="BE11" s="11">
        <v>20</v>
      </c>
      <c r="BF11" s="11">
        <v>30</v>
      </c>
      <c r="BG11" s="11">
        <v>11</v>
      </c>
      <c r="BH11" s="11">
        <v>16</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c r="BZ11" s="11">
        <v>0</v>
      </c>
      <c r="CA11" s="11">
        <v>0</v>
      </c>
      <c r="CB11" s="11">
        <v>0</v>
      </c>
      <c r="CC11" s="11">
        <v>0</v>
      </c>
      <c r="CD11" s="11">
        <v>0</v>
      </c>
      <c r="CE11" s="11">
        <v>0</v>
      </c>
      <c r="CF11" s="11">
        <v>0</v>
      </c>
      <c r="CG11" s="11">
        <v>0</v>
      </c>
      <c r="CH11" s="11">
        <v>0</v>
      </c>
      <c r="CI11" s="11">
        <v>0</v>
      </c>
      <c r="CJ11" s="11">
        <v>0</v>
      </c>
      <c r="CK11" s="11">
        <v>0</v>
      </c>
      <c r="CL11" s="11">
        <v>0</v>
      </c>
      <c r="CM11" s="11">
        <v>0</v>
      </c>
      <c r="CN11" s="11">
        <v>0</v>
      </c>
      <c r="CO11" s="11">
        <v>0</v>
      </c>
      <c r="CP11" s="11">
        <v>0</v>
      </c>
      <c r="CQ11" s="11">
        <v>0</v>
      </c>
      <c r="CR11" s="11">
        <v>0</v>
      </c>
      <c r="CS11" s="11">
        <v>0</v>
      </c>
      <c r="CT11" s="11">
        <v>0</v>
      </c>
      <c r="CU11" s="11">
        <v>0</v>
      </c>
      <c r="CV11" s="11">
        <v>0</v>
      </c>
      <c r="CW11" s="11">
        <v>0</v>
      </c>
      <c r="CX11" s="11">
        <v>0</v>
      </c>
      <c r="CY11" s="11">
        <v>0</v>
      </c>
      <c r="CZ11" s="11">
        <v>0</v>
      </c>
      <c r="DA11" s="11">
        <v>0</v>
      </c>
      <c r="DB11" s="11">
        <v>0</v>
      </c>
      <c r="DC11" s="11">
        <v>0</v>
      </c>
      <c r="DD11" s="11">
        <v>0</v>
      </c>
      <c r="DE11" s="11">
        <v>0</v>
      </c>
      <c r="DF11" s="11">
        <v>0</v>
      </c>
      <c r="DG11" s="11">
        <v>0</v>
      </c>
      <c r="DH11" s="11">
        <v>0</v>
      </c>
      <c r="DI11" s="11">
        <v>0</v>
      </c>
      <c r="DJ11" s="11">
        <v>0</v>
      </c>
      <c r="DK11" s="11">
        <v>0</v>
      </c>
      <c r="DL11" s="11">
        <v>0</v>
      </c>
      <c r="DM11" s="11">
        <v>0</v>
      </c>
      <c r="DN11" s="11">
        <v>0</v>
      </c>
      <c r="DO11" s="11">
        <v>0</v>
      </c>
      <c r="DP11" s="11">
        <v>0</v>
      </c>
    </row>
    <row r="12" spans="1:120" hidden="1" outlineLevel="1" x14ac:dyDescent="0.2">
      <c r="A12" s="6">
        <f t="shared" si="0"/>
        <v>12</v>
      </c>
      <c r="B12" s="18" t="s">
        <v>48</v>
      </c>
      <c r="C12" s="42">
        <v>0</v>
      </c>
      <c r="D12" s="11">
        <v>18</v>
      </c>
      <c r="E12" s="11">
        <v>25</v>
      </c>
      <c r="F12" s="11">
        <v>26</v>
      </c>
      <c r="G12" s="11">
        <v>18</v>
      </c>
      <c r="H12" s="11">
        <v>16</v>
      </c>
      <c r="I12" s="11">
        <v>27</v>
      </c>
      <c r="J12" s="41">
        <v>18</v>
      </c>
      <c r="K12" s="41">
        <v>21</v>
      </c>
      <c r="L12" s="41">
        <v>20</v>
      </c>
      <c r="M12" s="41">
        <v>18</v>
      </c>
      <c r="N12" s="41">
        <v>19</v>
      </c>
      <c r="O12" s="41">
        <v>24</v>
      </c>
      <c r="P12" s="30">
        <v>9</v>
      </c>
      <c r="Q12" s="30">
        <v>11</v>
      </c>
      <c r="R12" s="30">
        <v>18</v>
      </c>
      <c r="S12" s="38">
        <v>19</v>
      </c>
      <c r="T12" s="38">
        <v>18</v>
      </c>
      <c r="U12" s="38">
        <v>19</v>
      </c>
      <c r="V12" s="38">
        <v>19</v>
      </c>
      <c r="W12" s="38">
        <v>23</v>
      </c>
      <c r="X12" s="38">
        <v>15</v>
      </c>
      <c r="Y12" s="38">
        <v>14</v>
      </c>
      <c r="Z12" s="38">
        <v>14</v>
      </c>
      <c r="AA12" s="38">
        <v>18</v>
      </c>
      <c r="AB12" s="38">
        <v>0</v>
      </c>
      <c r="AC12" s="38">
        <v>0</v>
      </c>
      <c r="AD12" s="38">
        <v>0</v>
      </c>
      <c r="AE12" s="30">
        <v>16</v>
      </c>
      <c r="AF12" s="41">
        <v>18</v>
      </c>
      <c r="AG12" s="41">
        <v>20</v>
      </c>
      <c r="AH12" s="41">
        <v>22</v>
      </c>
      <c r="AI12" s="42">
        <v>14</v>
      </c>
      <c r="AJ12" s="41">
        <v>14</v>
      </c>
      <c r="AK12" s="11">
        <v>15</v>
      </c>
      <c r="AL12" s="11">
        <v>18</v>
      </c>
      <c r="AM12" s="11">
        <v>19</v>
      </c>
      <c r="AN12" s="11">
        <v>24</v>
      </c>
      <c r="AO12" s="11">
        <v>24</v>
      </c>
      <c r="AP12" s="11">
        <v>30</v>
      </c>
      <c r="AQ12" s="11">
        <v>0</v>
      </c>
      <c r="AR12" s="11">
        <v>0</v>
      </c>
      <c r="AS12" s="30">
        <v>0</v>
      </c>
      <c r="AT12" s="30">
        <v>0</v>
      </c>
      <c r="AU12" s="11">
        <v>0</v>
      </c>
      <c r="AV12" s="11">
        <v>0</v>
      </c>
      <c r="AW12" s="11">
        <v>0</v>
      </c>
      <c r="AX12" s="11">
        <v>0</v>
      </c>
      <c r="AY12" s="30">
        <v>21</v>
      </c>
      <c r="AZ12" s="11">
        <v>0</v>
      </c>
      <c r="BA12" s="11">
        <v>0</v>
      </c>
      <c r="BB12" s="30">
        <v>18</v>
      </c>
      <c r="BC12" s="30">
        <v>21</v>
      </c>
      <c r="BD12" s="11">
        <v>16</v>
      </c>
      <c r="BE12" s="11">
        <v>19</v>
      </c>
      <c r="BF12" s="11">
        <v>26</v>
      </c>
      <c r="BG12" s="11">
        <v>11</v>
      </c>
      <c r="BH12" s="11">
        <v>16</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c r="BZ12" s="11">
        <v>0</v>
      </c>
      <c r="CA12" s="11">
        <v>0</v>
      </c>
      <c r="CB12" s="11">
        <v>0</v>
      </c>
      <c r="CC12" s="11">
        <v>0</v>
      </c>
      <c r="CD12" s="11">
        <v>0</v>
      </c>
      <c r="CE12" s="11">
        <v>0</v>
      </c>
      <c r="CF12" s="11">
        <v>0</v>
      </c>
      <c r="CG12" s="11">
        <v>0</v>
      </c>
      <c r="CH12" s="11">
        <v>0</v>
      </c>
      <c r="CI12" s="11">
        <v>0</v>
      </c>
      <c r="CJ12" s="11">
        <v>0</v>
      </c>
      <c r="CK12" s="11">
        <v>0</v>
      </c>
      <c r="CL12" s="11">
        <v>0</v>
      </c>
      <c r="CM12" s="11">
        <v>0</v>
      </c>
      <c r="CN12" s="11">
        <v>0</v>
      </c>
      <c r="CO12" s="11">
        <v>0</v>
      </c>
      <c r="CP12" s="11">
        <v>0</v>
      </c>
      <c r="CQ12" s="11">
        <v>0</v>
      </c>
      <c r="CR12" s="11">
        <v>0</v>
      </c>
      <c r="CS12" s="11">
        <v>0</v>
      </c>
      <c r="CT12" s="11">
        <v>0</v>
      </c>
      <c r="CU12" s="11">
        <v>0</v>
      </c>
      <c r="CV12" s="11">
        <v>0</v>
      </c>
      <c r="CW12" s="11">
        <v>0</v>
      </c>
      <c r="CX12" s="11">
        <v>0</v>
      </c>
      <c r="CY12" s="11">
        <v>0</v>
      </c>
      <c r="CZ12" s="11">
        <v>0</v>
      </c>
      <c r="DA12" s="11">
        <v>0</v>
      </c>
      <c r="DB12" s="11">
        <v>0</v>
      </c>
      <c r="DC12" s="11">
        <v>0</v>
      </c>
      <c r="DD12" s="11">
        <v>0</v>
      </c>
      <c r="DE12" s="11">
        <v>0</v>
      </c>
      <c r="DF12" s="11">
        <v>0</v>
      </c>
      <c r="DG12" s="11">
        <v>0</v>
      </c>
      <c r="DH12" s="11">
        <v>0</v>
      </c>
      <c r="DI12" s="11">
        <v>0</v>
      </c>
      <c r="DJ12" s="11">
        <v>0</v>
      </c>
      <c r="DK12" s="11">
        <v>0</v>
      </c>
      <c r="DL12" s="11">
        <v>0</v>
      </c>
      <c r="DM12" s="11">
        <v>0</v>
      </c>
      <c r="DN12" s="11">
        <v>0</v>
      </c>
      <c r="DO12" s="11">
        <v>0</v>
      </c>
      <c r="DP12" s="11">
        <v>0</v>
      </c>
    </row>
    <row r="13" spans="1:120" hidden="1" outlineLevel="1" x14ac:dyDescent="0.2">
      <c r="A13" s="6">
        <f t="shared" si="0"/>
        <v>13</v>
      </c>
      <c r="B13" s="18" t="s">
        <v>0</v>
      </c>
      <c r="C13" s="42">
        <v>0</v>
      </c>
      <c r="D13" s="11">
        <v>18</v>
      </c>
      <c r="E13" s="11">
        <v>25</v>
      </c>
      <c r="F13" s="11">
        <v>25</v>
      </c>
      <c r="G13" s="11">
        <v>19</v>
      </c>
      <c r="H13" s="11">
        <v>19</v>
      </c>
      <c r="I13" s="11">
        <v>25</v>
      </c>
      <c r="J13" s="41">
        <v>18</v>
      </c>
      <c r="K13" s="41">
        <v>22</v>
      </c>
      <c r="L13" s="41">
        <v>21</v>
      </c>
      <c r="M13" s="41">
        <v>19</v>
      </c>
      <c r="N13" s="41">
        <v>20</v>
      </c>
      <c r="O13" s="41">
        <v>21</v>
      </c>
      <c r="P13" s="30">
        <v>11</v>
      </c>
      <c r="Q13" s="30">
        <v>11</v>
      </c>
      <c r="R13" s="30">
        <v>12</v>
      </c>
      <c r="S13" s="38">
        <v>15</v>
      </c>
      <c r="T13" s="38">
        <v>15</v>
      </c>
      <c r="U13" s="38">
        <v>18</v>
      </c>
      <c r="V13" s="38">
        <v>21</v>
      </c>
      <c r="W13" s="38">
        <v>25</v>
      </c>
      <c r="X13" s="38">
        <v>16</v>
      </c>
      <c r="Y13" s="38">
        <v>12</v>
      </c>
      <c r="Z13" s="38">
        <v>16</v>
      </c>
      <c r="AA13" s="38">
        <v>19</v>
      </c>
      <c r="AB13" s="38">
        <v>0</v>
      </c>
      <c r="AC13" s="38">
        <v>0</v>
      </c>
      <c r="AD13" s="38">
        <v>0</v>
      </c>
      <c r="AE13" s="30">
        <v>13</v>
      </c>
      <c r="AF13" s="41">
        <v>17</v>
      </c>
      <c r="AG13" s="41">
        <v>23</v>
      </c>
      <c r="AH13" s="41">
        <v>23</v>
      </c>
      <c r="AI13" s="42">
        <v>15</v>
      </c>
      <c r="AJ13" s="41">
        <v>15</v>
      </c>
      <c r="AK13" s="11">
        <v>20</v>
      </c>
      <c r="AL13" s="11">
        <v>18</v>
      </c>
      <c r="AM13" s="11">
        <v>20</v>
      </c>
      <c r="AN13" s="11">
        <v>21</v>
      </c>
      <c r="AO13" s="11">
        <v>25</v>
      </c>
      <c r="AP13" s="11">
        <v>31</v>
      </c>
      <c r="AQ13" s="11">
        <v>0</v>
      </c>
      <c r="AR13" s="11">
        <v>0</v>
      </c>
      <c r="AS13" s="30">
        <v>0</v>
      </c>
      <c r="AT13" s="30">
        <v>0</v>
      </c>
      <c r="AU13" s="11">
        <v>0</v>
      </c>
      <c r="AV13" s="11">
        <v>0</v>
      </c>
      <c r="AW13" s="11">
        <v>0</v>
      </c>
      <c r="AX13" s="11">
        <v>0</v>
      </c>
      <c r="AY13" s="30">
        <v>21</v>
      </c>
      <c r="AZ13" s="11">
        <v>0</v>
      </c>
      <c r="BA13" s="11">
        <v>0</v>
      </c>
      <c r="BB13" s="30">
        <v>17</v>
      </c>
      <c r="BC13" s="30">
        <v>21</v>
      </c>
      <c r="BD13" s="11">
        <v>14</v>
      </c>
      <c r="BE13" s="11">
        <v>19</v>
      </c>
      <c r="BF13" s="11">
        <v>27</v>
      </c>
      <c r="BG13" s="11">
        <v>15</v>
      </c>
      <c r="BH13" s="11">
        <v>21</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c r="BZ13" s="11">
        <v>0</v>
      </c>
      <c r="CA13" s="11">
        <v>0</v>
      </c>
      <c r="CB13" s="11">
        <v>0</v>
      </c>
      <c r="CC13" s="11">
        <v>0</v>
      </c>
      <c r="CD13" s="11">
        <v>0</v>
      </c>
      <c r="CE13" s="11">
        <v>0</v>
      </c>
      <c r="CF13" s="11">
        <v>0</v>
      </c>
      <c r="CG13" s="11">
        <v>0</v>
      </c>
      <c r="CH13" s="11">
        <v>0</v>
      </c>
      <c r="CI13" s="11">
        <v>0</v>
      </c>
      <c r="CJ13" s="11">
        <v>0</v>
      </c>
      <c r="CK13" s="11">
        <v>0</v>
      </c>
      <c r="CL13" s="11">
        <v>0</v>
      </c>
      <c r="CM13" s="11">
        <v>0</v>
      </c>
      <c r="CN13" s="11">
        <v>0</v>
      </c>
      <c r="CO13" s="11">
        <v>0</v>
      </c>
      <c r="CP13" s="11">
        <v>0</v>
      </c>
      <c r="CQ13" s="11">
        <v>0</v>
      </c>
      <c r="CR13" s="11">
        <v>0</v>
      </c>
      <c r="CS13" s="11">
        <v>0</v>
      </c>
      <c r="CT13" s="11">
        <v>0</v>
      </c>
      <c r="CU13" s="11">
        <v>0</v>
      </c>
      <c r="CV13" s="11">
        <v>0</v>
      </c>
      <c r="CW13" s="11">
        <v>0</v>
      </c>
      <c r="CX13" s="11">
        <v>0</v>
      </c>
      <c r="CY13" s="11">
        <v>0</v>
      </c>
      <c r="CZ13" s="11">
        <v>0</v>
      </c>
      <c r="DA13" s="11">
        <v>0</v>
      </c>
      <c r="DB13" s="11">
        <v>0</v>
      </c>
      <c r="DC13" s="11">
        <v>0</v>
      </c>
      <c r="DD13" s="11">
        <v>0</v>
      </c>
      <c r="DE13" s="11">
        <v>0</v>
      </c>
      <c r="DF13" s="11">
        <v>0</v>
      </c>
      <c r="DG13" s="11">
        <v>0</v>
      </c>
      <c r="DH13" s="11">
        <v>0</v>
      </c>
      <c r="DI13" s="11">
        <v>0</v>
      </c>
      <c r="DJ13" s="11">
        <v>0</v>
      </c>
      <c r="DK13" s="11">
        <v>0</v>
      </c>
      <c r="DL13" s="11">
        <v>0</v>
      </c>
      <c r="DM13" s="11">
        <v>0</v>
      </c>
      <c r="DN13" s="11">
        <v>0</v>
      </c>
      <c r="DO13" s="11">
        <v>0</v>
      </c>
      <c r="DP13" s="11">
        <v>0</v>
      </c>
    </row>
    <row r="14" spans="1:120" hidden="1" outlineLevel="1" x14ac:dyDescent="0.2">
      <c r="A14" s="6">
        <f t="shared" si="0"/>
        <v>14</v>
      </c>
      <c r="B14" s="18" t="s">
        <v>49</v>
      </c>
      <c r="C14" s="42">
        <v>0</v>
      </c>
      <c r="D14" s="11">
        <v>18</v>
      </c>
      <c r="E14" s="11">
        <v>20</v>
      </c>
      <c r="F14" s="11">
        <v>20</v>
      </c>
      <c r="G14" s="11">
        <v>21</v>
      </c>
      <c r="H14" s="11">
        <v>17</v>
      </c>
      <c r="I14" s="11">
        <v>22</v>
      </c>
      <c r="J14" s="41">
        <v>21</v>
      </c>
      <c r="K14" s="41">
        <v>22</v>
      </c>
      <c r="L14" s="41">
        <v>17</v>
      </c>
      <c r="M14" s="41">
        <v>17</v>
      </c>
      <c r="N14" s="41">
        <v>18</v>
      </c>
      <c r="O14" s="41">
        <v>25</v>
      </c>
      <c r="P14" s="30">
        <v>11</v>
      </c>
      <c r="Q14" s="30">
        <v>11</v>
      </c>
      <c r="R14" s="30">
        <v>12</v>
      </c>
      <c r="S14" s="38">
        <v>11</v>
      </c>
      <c r="T14" s="38">
        <v>11</v>
      </c>
      <c r="U14" s="38">
        <v>12</v>
      </c>
      <c r="V14" s="38">
        <v>17</v>
      </c>
      <c r="W14" s="38">
        <v>22</v>
      </c>
      <c r="X14" s="38">
        <v>12</v>
      </c>
      <c r="Y14" s="38">
        <v>10</v>
      </c>
      <c r="Z14" s="38">
        <v>14</v>
      </c>
      <c r="AA14" s="38">
        <v>23</v>
      </c>
      <c r="AB14" s="38">
        <v>0</v>
      </c>
      <c r="AC14" s="38">
        <v>0</v>
      </c>
      <c r="AD14" s="38">
        <v>0</v>
      </c>
      <c r="AE14" s="30">
        <v>9</v>
      </c>
      <c r="AF14" s="41">
        <v>11</v>
      </c>
      <c r="AG14" s="41">
        <v>14</v>
      </c>
      <c r="AH14" s="41">
        <v>23</v>
      </c>
      <c r="AI14" s="42">
        <v>13</v>
      </c>
      <c r="AJ14" s="41">
        <v>15</v>
      </c>
      <c r="AK14" s="11">
        <v>16</v>
      </c>
      <c r="AL14" s="11">
        <v>19</v>
      </c>
      <c r="AM14" s="11">
        <v>21</v>
      </c>
      <c r="AN14" s="11">
        <v>22</v>
      </c>
      <c r="AO14" s="11">
        <v>27</v>
      </c>
      <c r="AP14" s="11">
        <v>29</v>
      </c>
      <c r="AQ14" s="11">
        <v>0</v>
      </c>
      <c r="AR14" s="11">
        <v>0</v>
      </c>
      <c r="AS14" s="30">
        <v>0</v>
      </c>
      <c r="AT14" s="30">
        <v>0</v>
      </c>
      <c r="AU14" s="11">
        <v>0</v>
      </c>
      <c r="AV14" s="11">
        <v>0</v>
      </c>
      <c r="AW14" s="11">
        <v>0</v>
      </c>
      <c r="AX14" s="11">
        <v>0</v>
      </c>
      <c r="AY14" s="30">
        <v>22</v>
      </c>
      <c r="AZ14" s="11">
        <v>0</v>
      </c>
      <c r="BA14" s="11">
        <v>0</v>
      </c>
      <c r="BB14" s="30">
        <v>14</v>
      </c>
      <c r="BC14" s="30">
        <v>17</v>
      </c>
      <c r="BD14" s="11">
        <v>12</v>
      </c>
      <c r="BE14" s="11">
        <v>11</v>
      </c>
      <c r="BF14" s="11">
        <v>25</v>
      </c>
      <c r="BG14" s="11">
        <v>11</v>
      </c>
      <c r="BH14" s="11">
        <v>15</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c r="BZ14" s="11">
        <v>0</v>
      </c>
      <c r="CA14" s="11">
        <v>0</v>
      </c>
      <c r="CB14" s="11">
        <v>0</v>
      </c>
      <c r="CC14" s="11">
        <v>0</v>
      </c>
      <c r="CD14" s="11">
        <v>0</v>
      </c>
      <c r="CE14" s="11">
        <v>0</v>
      </c>
      <c r="CF14" s="11">
        <v>0</v>
      </c>
      <c r="CG14" s="11">
        <v>0</v>
      </c>
      <c r="CH14" s="11">
        <v>0</v>
      </c>
      <c r="CI14" s="11">
        <v>0</v>
      </c>
      <c r="CJ14" s="11">
        <v>0</v>
      </c>
      <c r="CK14" s="11">
        <v>0</v>
      </c>
      <c r="CL14" s="11">
        <v>0</v>
      </c>
      <c r="CM14" s="11">
        <v>0</v>
      </c>
      <c r="CN14" s="11">
        <v>0</v>
      </c>
      <c r="CO14" s="11">
        <v>0</v>
      </c>
      <c r="CP14" s="11">
        <v>0</v>
      </c>
      <c r="CQ14" s="11">
        <v>0</v>
      </c>
      <c r="CR14" s="11">
        <v>0</v>
      </c>
      <c r="CS14" s="11">
        <v>0</v>
      </c>
      <c r="CT14" s="11">
        <v>0</v>
      </c>
      <c r="CU14" s="11">
        <v>0</v>
      </c>
      <c r="CV14" s="11">
        <v>0</v>
      </c>
      <c r="CW14" s="11">
        <v>0</v>
      </c>
      <c r="CX14" s="11">
        <v>0</v>
      </c>
      <c r="CY14" s="11">
        <v>0</v>
      </c>
      <c r="CZ14" s="11">
        <v>0</v>
      </c>
      <c r="DA14" s="11">
        <v>0</v>
      </c>
      <c r="DB14" s="11">
        <v>0</v>
      </c>
      <c r="DC14" s="11">
        <v>0</v>
      </c>
      <c r="DD14" s="11">
        <v>0</v>
      </c>
      <c r="DE14" s="11">
        <v>0</v>
      </c>
      <c r="DF14" s="11">
        <v>0</v>
      </c>
      <c r="DG14" s="11">
        <v>0</v>
      </c>
      <c r="DH14" s="11">
        <v>0</v>
      </c>
      <c r="DI14" s="11">
        <v>0</v>
      </c>
      <c r="DJ14" s="11">
        <v>0</v>
      </c>
      <c r="DK14" s="11">
        <v>0</v>
      </c>
      <c r="DL14" s="11">
        <v>0</v>
      </c>
      <c r="DM14" s="11">
        <v>0</v>
      </c>
      <c r="DN14" s="11">
        <v>0</v>
      </c>
      <c r="DO14" s="11">
        <v>0</v>
      </c>
      <c r="DP14" s="11">
        <v>0</v>
      </c>
    </row>
    <row r="15" spans="1:120" hidden="1" outlineLevel="1" x14ac:dyDescent="0.2">
      <c r="A15" s="6">
        <f t="shared" si="0"/>
        <v>15</v>
      </c>
      <c r="B15" s="18" t="s">
        <v>72</v>
      </c>
      <c r="C15" s="42" t="s">
        <v>75</v>
      </c>
      <c r="D15" s="11" t="s">
        <v>81</v>
      </c>
      <c r="E15" s="11" t="s">
        <v>81</v>
      </c>
      <c r="F15" s="11" t="s">
        <v>81</v>
      </c>
      <c r="G15" s="11" t="s">
        <v>81</v>
      </c>
      <c r="H15" s="11" t="s">
        <v>98</v>
      </c>
      <c r="I15" s="11" t="s">
        <v>5255</v>
      </c>
      <c r="J15" s="41" t="s">
        <v>81</v>
      </c>
      <c r="K15" s="41" t="s">
        <v>81</v>
      </c>
      <c r="L15" s="41" t="s">
        <v>81</v>
      </c>
      <c r="M15" s="41" t="s">
        <v>81</v>
      </c>
      <c r="N15" s="41" t="s">
        <v>81</v>
      </c>
      <c r="O15" s="41" t="s">
        <v>81</v>
      </c>
      <c r="P15" s="36" t="s">
        <v>119</v>
      </c>
      <c r="Q15" s="36" t="s">
        <v>119</v>
      </c>
      <c r="R15" s="40" t="s">
        <v>198</v>
      </c>
      <c r="S15" s="38" t="s">
        <v>81</v>
      </c>
      <c r="T15" s="38" t="s">
        <v>81</v>
      </c>
      <c r="U15" s="38" t="s">
        <v>81</v>
      </c>
      <c r="V15" s="38" t="s">
        <v>81</v>
      </c>
      <c r="W15" s="38" t="s">
        <v>81</v>
      </c>
      <c r="X15" s="38" t="s">
        <v>81</v>
      </c>
      <c r="Y15" s="38" t="s">
        <v>81</v>
      </c>
      <c r="Z15" s="38" t="s">
        <v>81</v>
      </c>
      <c r="AA15" s="38" t="s">
        <v>98</v>
      </c>
      <c r="AB15" s="38" t="s">
        <v>75</v>
      </c>
      <c r="AC15" s="38" t="s">
        <v>75</v>
      </c>
      <c r="AD15" s="38" t="s">
        <v>75</v>
      </c>
      <c r="AE15" s="30" t="s">
        <v>81</v>
      </c>
      <c r="AF15" s="41" t="s">
        <v>81</v>
      </c>
      <c r="AG15" s="41" t="s">
        <v>81</v>
      </c>
      <c r="AH15" s="41" t="s">
        <v>81</v>
      </c>
      <c r="AI15" s="42" t="s">
        <v>81</v>
      </c>
      <c r="AJ15" s="41" t="s">
        <v>81</v>
      </c>
      <c r="AK15" s="11" t="s">
        <v>98</v>
      </c>
      <c r="AL15" s="11" t="s">
        <v>81</v>
      </c>
      <c r="AM15" s="11" t="s">
        <v>81</v>
      </c>
      <c r="AN15" s="11" t="s">
        <v>98</v>
      </c>
      <c r="AO15" s="11" t="s">
        <v>98</v>
      </c>
      <c r="AP15" s="11" t="s">
        <v>98</v>
      </c>
      <c r="AQ15" s="11" t="s">
        <v>75</v>
      </c>
      <c r="AR15" s="11" t="s">
        <v>75</v>
      </c>
      <c r="AS15" s="30" t="s">
        <v>75</v>
      </c>
      <c r="AT15" s="30" t="s">
        <v>75</v>
      </c>
      <c r="AU15" s="11" t="s">
        <v>75</v>
      </c>
      <c r="AV15" s="11" t="s">
        <v>75</v>
      </c>
      <c r="AW15" s="11" t="s">
        <v>75</v>
      </c>
      <c r="AX15" s="11" t="s">
        <v>75</v>
      </c>
      <c r="AY15" s="30" t="s">
        <v>98</v>
      </c>
      <c r="AZ15" s="11" t="s">
        <v>75</v>
      </c>
      <c r="BA15" s="11" t="s">
        <v>75</v>
      </c>
      <c r="BB15" s="30" t="s">
        <v>75</v>
      </c>
      <c r="BC15" s="30" t="s">
        <v>75</v>
      </c>
      <c r="BD15" s="11" t="s">
        <v>81</v>
      </c>
      <c r="BE15" s="11" t="s">
        <v>81</v>
      </c>
      <c r="BF15" s="11" t="s">
        <v>81</v>
      </c>
      <c r="BG15" s="11" t="s">
        <v>81</v>
      </c>
      <c r="BH15" s="11" t="s">
        <v>81</v>
      </c>
      <c r="BI15" s="11" t="s">
        <v>75</v>
      </c>
      <c r="BJ15" s="11" t="s">
        <v>75</v>
      </c>
      <c r="BK15" s="11" t="s">
        <v>75</v>
      </c>
      <c r="BL15" s="11" t="s">
        <v>75</v>
      </c>
      <c r="BM15" s="11" t="s">
        <v>75</v>
      </c>
      <c r="BN15" s="11" t="s">
        <v>75</v>
      </c>
      <c r="BO15" s="11" t="s">
        <v>75</v>
      </c>
      <c r="BP15" s="11" t="s">
        <v>75</v>
      </c>
      <c r="BQ15" s="11" t="s">
        <v>75</v>
      </c>
      <c r="BR15" s="11" t="s">
        <v>75</v>
      </c>
      <c r="BS15" s="11" t="s">
        <v>75</v>
      </c>
      <c r="BT15" s="11" t="s">
        <v>75</v>
      </c>
      <c r="BU15" s="11" t="s">
        <v>75</v>
      </c>
      <c r="BV15" s="11" t="s">
        <v>75</v>
      </c>
      <c r="BW15" s="11" t="s">
        <v>75</v>
      </c>
      <c r="BX15" s="11" t="s">
        <v>75</v>
      </c>
      <c r="BY15" s="11" t="s">
        <v>75</v>
      </c>
      <c r="BZ15" s="11" t="s">
        <v>75</v>
      </c>
      <c r="CA15" s="11" t="s">
        <v>75</v>
      </c>
      <c r="CB15" s="11" t="s">
        <v>75</v>
      </c>
      <c r="CC15" s="11" t="s">
        <v>75</v>
      </c>
      <c r="CD15" s="11" t="s">
        <v>75</v>
      </c>
      <c r="CE15" s="11" t="s">
        <v>75</v>
      </c>
      <c r="CF15" s="11" t="s">
        <v>75</v>
      </c>
      <c r="CG15" s="11" t="s">
        <v>75</v>
      </c>
      <c r="CH15" s="11" t="s">
        <v>75</v>
      </c>
      <c r="CI15" s="11" t="s">
        <v>75</v>
      </c>
      <c r="CJ15" s="11" t="s">
        <v>75</v>
      </c>
      <c r="CK15" s="11" t="s">
        <v>75</v>
      </c>
      <c r="CL15" s="11" t="s">
        <v>75</v>
      </c>
      <c r="CM15" s="11" t="s">
        <v>75</v>
      </c>
      <c r="CN15" s="11" t="s">
        <v>75</v>
      </c>
      <c r="CO15" s="11" t="s">
        <v>75</v>
      </c>
      <c r="CP15" s="11" t="s">
        <v>75</v>
      </c>
      <c r="CQ15" s="11" t="s">
        <v>75</v>
      </c>
      <c r="CR15" s="11" t="s">
        <v>75</v>
      </c>
      <c r="CS15" s="11" t="s">
        <v>75</v>
      </c>
      <c r="CT15" s="11" t="s">
        <v>75</v>
      </c>
      <c r="CU15" s="11" t="s">
        <v>75</v>
      </c>
      <c r="CV15" s="11" t="s">
        <v>75</v>
      </c>
      <c r="CW15" s="11" t="s">
        <v>75</v>
      </c>
      <c r="CX15" s="11" t="s">
        <v>75</v>
      </c>
      <c r="CY15" s="11" t="s">
        <v>75</v>
      </c>
      <c r="CZ15" s="11" t="s">
        <v>75</v>
      </c>
      <c r="DA15" s="11" t="s">
        <v>75</v>
      </c>
      <c r="DB15" s="11" t="s">
        <v>75</v>
      </c>
      <c r="DC15" s="11" t="s">
        <v>75</v>
      </c>
      <c r="DD15" s="11" t="s">
        <v>75</v>
      </c>
      <c r="DE15" s="11" t="s">
        <v>75</v>
      </c>
      <c r="DF15" s="11" t="s">
        <v>75</v>
      </c>
      <c r="DG15" s="11" t="s">
        <v>75</v>
      </c>
      <c r="DH15" s="11" t="s">
        <v>75</v>
      </c>
      <c r="DI15" s="11" t="s">
        <v>75</v>
      </c>
      <c r="DJ15" s="11" t="s">
        <v>75</v>
      </c>
      <c r="DK15" s="11" t="s">
        <v>75</v>
      </c>
      <c r="DL15" s="11" t="s">
        <v>75</v>
      </c>
      <c r="DM15" s="11" t="s">
        <v>75</v>
      </c>
      <c r="DN15" s="11" t="s">
        <v>75</v>
      </c>
      <c r="DO15" s="11" t="s">
        <v>75</v>
      </c>
      <c r="DP15" s="11" t="s">
        <v>75</v>
      </c>
    </row>
    <row r="16" spans="1:120" hidden="1" outlineLevel="1" x14ac:dyDescent="0.2">
      <c r="A16" s="6">
        <f t="shared" si="0"/>
        <v>16</v>
      </c>
      <c r="B16" s="18" t="s">
        <v>26</v>
      </c>
      <c r="C16" s="42">
        <v>0</v>
      </c>
      <c r="D16" s="11">
        <v>85</v>
      </c>
      <c r="E16" s="11">
        <v>82</v>
      </c>
      <c r="F16" s="11">
        <v>118</v>
      </c>
      <c r="G16" s="11">
        <v>85</v>
      </c>
      <c r="H16" s="11">
        <v>85</v>
      </c>
      <c r="I16" s="11">
        <v>128</v>
      </c>
      <c r="J16" s="41">
        <v>80</v>
      </c>
      <c r="K16" s="41">
        <v>107</v>
      </c>
      <c r="L16" s="41">
        <v>72</v>
      </c>
      <c r="M16" s="41">
        <v>60</v>
      </c>
      <c r="N16" s="41">
        <v>76</v>
      </c>
      <c r="O16" s="41">
        <v>110</v>
      </c>
      <c r="P16" s="30">
        <v>10</v>
      </c>
      <c r="Q16" s="30">
        <v>10</v>
      </c>
      <c r="R16" s="30">
        <v>30</v>
      </c>
      <c r="S16" s="38">
        <v>39</v>
      </c>
      <c r="T16" s="38">
        <v>45</v>
      </c>
      <c r="U16" s="38">
        <v>61</v>
      </c>
      <c r="V16" s="38">
        <v>69</v>
      </c>
      <c r="W16" s="38">
        <v>103</v>
      </c>
      <c r="X16" s="38">
        <v>52</v>
      </c>
      <c r="Y16" s="38">
        <v>18</v>
      </c>
      <c r="Z16" s="38">
        <v>41</v>
      </c>
      <c r="AA16" s="38">
        <v>69</v>
      </c>
      <c r="AB16" s="38">
        <v>0</v>
      </c>
      <c r="AC16" s="38">
        <v>0</v>
      </c>
      <c r="AD16" s="38">
        <v>0</v>
      </c>
      <c r="AE16" s="30">
        <v>25</v>
      </c>
      <c r="AF16" s="41">
        <v>45</v>
      </c>
      <c r="AG16" s="41">
        <v>81</v>
      </c>
      <c r="AH16" s="41">
        <v>85</v>
      </c>
      <c r="AI16" s="42">
        <v>42</v>
      </c>
      <c r="AJ16" s="41">
        <v>45</v>
      </c>
      <c r="AK16" s="11">
        <v>49</v>
      </c>
      <c r="AL16" s="11">
        <v>56</v>
      </c>
      <c r="AM16" s="11">
        <v>77</v>
      </c>
      <c r="AN16" s="11">
        <v>77</v>
      </c>
      <c r="AO16" s="11">
        <v>120</v>
      </c>
      <c r="AP16" s="11">
        <v>111</v>
      </c>
      <c r="AQ16" s="11">
        <v>0</v>
      </c>
      <c r="AR16" s="11">
        <v>0</v>
      </c>
      <c r="AS16" s="30">
        <v>0</v>
      </c>
      <c r="AT16" s="30">
        <v>0</v>
      </c>
      <c r="AU16" s="11">
        <v>0</v>
      </c>
      <c r="AV16" s="11">
        <v>0</v>
      </c>
      <c r="AW16" s="11">
        <v>0</v>
      </c>
      <c r="AX16" s="11">
        <v>0</v>
      </c>
      <c r="AY16" s="30">
        <v>79</v>
      </c>
      <c r="AZ16" s="11">
        <v>0</v>
      </c>
      <c r="BA16" s="11">
        <v>0</v>
      </c>
      <c r="BB16" s="30">
        <v>38</v>
      </c>
      <c r="BC16" s="30">
        <v>54</v>
      </c>
      <c r="BD16" s="11">
        <v>30</v>
      </c>
      <c r="BE16" s="11">
        <v>38</v>
      </c>
      <c r="BF16" s="11">
        <v>89</v>
      </c>
      <c r="BG16" s="11">
        <v>51</v>
      </c>
      <c r="BH16" s="11">
        <v>75</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c r="BZ16" s="11">
        <v>0</v>
      </c>
      <c r="CA16" s="11">
        <v>0</v>
      </c>
      <c r="CB16" s="11">
        <v>0</v>
      </c>
      <c r="CC16" s="11">
        <v>0</v>
      </c>
      <c r="CD16" s="11">
        <v>0</v>
      </c>
      <c r="CE16" s="11">
        <v>0</v>
      </c>
      <c r="CF16" s="11">
        <v>0</v>
      </c>
      <c r="CG16" s="11">
        <v>0</v>
      </c>
      <c r="CH16" s="11">
        <v>0</v>
      </c>
      <c r="CI16" s="11">
        <v>0</v>
      </c>
      <c r="CJ16" s="11">
        <v>0</v>
      </c>
      <c r="CK16" s="11">
        <v>0</v>
      </c>
      <c r="CL16" s="11">
        <v>0</v>
      </c>
      <c r="CM16" s="11">
        <v>0</v>
      </c>
      <c r="CN16" s="11">
        <v>0</v>
      </c>
      <c r="CO16" s="11">
        <v>0</v>
      </c>
      <c r="CP16" s="11">
        <v>0</v>
      </c>
      <c r="CQ16" s="11">
        <v>0</v>
      </c>
      <c r="CR16" s="11">
        <v>0</v>
      </c>
      <c r="CS16" s="11">
        <v>0</v>
      </c>
      <c r="CT16" s="11">
        <v>0</v>
      </c>
      <c r="CU16" s="11">
        <v>0</v>
      </c>
      <c r="CV16" s="11">
        <v>0</v>
      </c>
      <c r="CW16" s="11">
        <v>0</v>
      </c>
      <c r="CX16" s="11">
        <v>0</v>
      </c>
      <c r="CY16" s="11">
        <v>0</v>
      </c>
      <c r="CZ16" s="11">
        <v>0</v>
      </c>
      <c r="DA16" s="11">
        <v>0</v>
      </c>
      <c r="DB16" s="11">
        <v>0</v>
      </c>
      <c r="DC16" s="11">
        <v>0</v>
      </c>
      <c r="DD16" s="11">
        <v>0</v>
      </c>
      <c r="DE16" s="11">
        <v>0</v>
      </c>
      <c r="DF16" s="11">
        <v>0</v>
      </c>
      <c r="DG16" s="11">
        <v>0</v>
      </c>
      <c r="DH16" s="11">
        <v>0</v>
      </c>
      <c r="DI16" s="11">
        <v>0</v>
      </c>
      <c r="DJ16" s="11">
        <v>0</v>
      </c>
      <c r="DK16" s="11">
        <v>0</v>
      </c>
      <c r="DL16" s="11">
        <v>0</v>
      </c>
      <c r="DM16" s="11">
        <v>0</v>
      </c>
      <c r="DN16" s="11">
        <v>0</v>
      </c>
      <c r="DO16" s="11">
        <v>0</v>
      </c>
      <c r="DP16" s="11">
        <v>0</v>
      </c>
    </row>
    <row r="17" spans="1:120" hidden="1" outlineLevel="1" x14ac:dyDescent="0.2">
      <c r="A17" s="6">
        <f t="shared" si="0"/>
        <v>17</v>
      </c>
      <c r="B17" s="18" t="s">
        <v>25</v>
      </c>
      <c r="C17" s="42">
        <v>0</v>
      </c>
      <c r="D17" s="11">
        <v>18</v>
      </c>
      <c r="E17" s="11">
        <v>25</v>
      </c>
      <c r="F17" s="11">
        <v>25</v>
      </c>
      <c r="G17" s="11">
        <v>21</v>
      </c>
      <c r="H17" s="11">
        <v>19</v>
      </c>
      <c r="I17" s="11">
        <v>25</v>
      </c>
      <c r="J17" s="41">
        <v>18</v>
      </c>
      <c r="K17" s="41">
        <v>22</v>
      </c>
      <c r="L17" s="41">
        <v>21</v>
      </c>
      <c r="M17" s="41">
        <v>19</v>
      </c>
      <c r="N17" s="41">
        <v>20</v>
      </c>
      <c r="O17" s="41">
        <v>21</v>
      </c>
      <c r="P17" s="30">
        <v>11</v>
      </c>
      <c r="Q17" s="30">
        <v>11</v>
      </c>
      <c r="R17" s="30">
        <v>12</v>
      </c>
      <c r="S17" s="38">
        <v>15</v>
      </c>
      <c r="T17" s="38">
        <v>15</v>
      </c>
      <c r="U17" s="38">
        <v>18</v>
      </c>
      <c r="V17" s="38">
        <v>21</v>
      </c>
      <c r="W17" s="38">
        <v>25</v>
      </c>
      <c r="X17" s="38">
        <v>21</v>
      </c>
      <c r="Y17" s="38">
        <v>12</v>
      </c>
      <c r="Z17" s="38">
        <v>16</v>
      </c>
      <c r="AA17" s="38">
        <v>19</v>
      </c>
      <c r="AB17" s="38">
        <v>0</v>
      </c>
      <c r="AC17" s="38">
        <v>0</v>
      </c>
      <c r="AD17" s="38">
        <v>0</v>
      </c>
      <c r="AE17" s="30">
        <v>13</v>
      </c>
      <c r="AF17" s="41">
        <v>17</v>
      </c>
      <c r="AG17" s="41">
        <v>23</v>
      </c>
      <c r="AH17" s="41">
        <v>23</v>
      </c>
      <c r="AI17" s="42">
        <v>15</v>
      </c>
      <c r="AJ17" s="41">
        <v>15</v>
      </c>
      <c r="AK17" s="11">
        <v>20</v>
      </c>
      <c r="AL17" s="11">
        <v>18</v>
      </c>
      <c r="AM17" s="11">
        <v>20</v>
      </c>
      <c r="AN17" s="11">
        <v>21</v>
      </c>
      <c r="AO17" s="11">
        <v>30</v>
      </c>
      <c r="AP17" s="11">
        <v>31</v>
      </c>
      <c r="AQ17" s="11">
        <v>0</v>
      </c>
      <c r="AR17" s="11">
        <v>0</v>
      </c>
      <c r="AS17" s="30">
        <v>0</v>
      </c>
      <c r="AT17" s="30">
        <v>0</v>
      </c>
      <c r="AU17" s="11">
        <v>0</v>
      </c>
      <c r="AV17" s="11">
        <v>0</v>
      </c>
      <c r="AW17" s="11">
        <v>0</v>
      </c>
      <c r="AX17" s="11">
        <v>0</v>
      </c>
      <c r="AY17" s="30">
        <v>21</v>
      </c>
      <c r="AZ17" s="11">
        <v>0</v>
      </c>
      <c r="BA17" s="11">
        <v>0</v>
      </c>
      <c r="BB17" s="30">
        <v>17</v>
      </c>
      <c r="BC17" s="30">
        <v>26</v>
      </c>
      <c r="BD17" s="11">
        <v>14</v>
      </c>
      <c r="BE17" s="11">
        <v>19</v>
      </c>
      <c r="BF17" s="11">
        <v>27</v>
      </c>
      <c r="BG17" s="11">
        <v>20</v>
      </c>
      <c r="BH17" s="11">
        <v>26</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c r="BZ17" s="11">
        <v>0</v>
      </c>
      <c r="CA17" s="11">
        <v>0</v>
      </c>
      <c r="CB17" s="11">
        <v>0</v>
      </c>
      <c r="CC17" s="11">
        <v>0</v>
      </c>
      <c r="CD17" s="11">
        <v>0</v>
      </c>
      <c r="CE17" s="11">
        <v>0</v>
      </c>
      <c r="CF17" s="11">
        <v>0</v>
      </c>
      <c r="CG17" s="11">
        <v>0</v>
      </c>
      <c r="CH17" s="11">
        <v>0</v>
      </c>
      <c r="CI17" s="11">
        <v>0</v>
      </c>
      <c r="CJ17" s="11">
        <v>0</v>
      </c>
      <c r="CK17" s="11">
        <v>0</v>
      </c>
      <c r="CL17" s="11">
        <v>0</v>
      </c>
      <c r="CM17" s="11">
        <v>0</v>
      </c>
      <c r="CN17" s="11">
        <v>0</v>
      </c>
      <c r="CO17" s="11">
        <v>0</v>
      </c>
      <c r="CP17" s="11">
        <v>0</v>
      </c>
      <c r="CQ17" s="11">
        <v>0</v>
      </c>
      <c r="CR17" s="11">
        <v>0</v>
      </c>
      <c r="CS17" s="11">
        <v>0</v>
      </c>
      <c r="CT17" s="11">
        <v>0</v>
      </c>
      <c r="CU17" s="11">
        <v>0</v>
      </c>
      <c r="CV17" s="11">
        <v>0</v>
      </c>
      <c r="CW17" s="11">
        <v>0</v>
      </c>
      <c r="CX17" s="11">
        <v>0</v>
      </c>
      <c r="CY17" s="11">
        <v>0</v>
      </c>
      <c r="CZ17" s="11">
        <v>0</v>
      </c>
      <c r="DA17" s="11">
        <v>0</v>
      </c>
      <c r="DB17" s="11">
        <v>0</v>
      </c>
      <c r="DC17" s="11">
        <v>0</v>
      </c>
      <c r="DD17" s="11">
        <v>0</v>
      </c>
      <c r="DE17" s="11">
        <v>0</v>
      </c>
      <c r="DF17" s="11">
        <v>0</v>
      </c>
      <c r="DG17" s="11">
        <v>0</v>
      </c>
      <c r="DH17" s="11">
        <v>0</v>
      </c>
      <c r="DI17" s="11">
        <v>0</v>
      </c>
      <c r="DJ17" s="11">
        <v>0</v>
      </c>
      <c r="DK17" s="11">
        <v>0</v>
      </c>
      <c r="DL17" s="11">
        <v>0</v>
      </c>
      <c r="DM17" s="11">
        <v>0</v>
      </c>
      <c r="DN17" s="11">
        <v>0</v>
      </c>
      <c r="DO17" s="11">
        <v>0</v>
      </c>
      <c r="DP17" s="11">
        <v>0</v>
      </c>
    </row>
    <row r="18" spans="1:120" ht="178.5" hidden="1" outlineLevel="1" x14ac:dyDescent="0.2">
      <c r="A18" s="6">
        <f t="shared" si="0"/>
        <v>18</v>
      </c>
      <c r="B18" s="18" t="s">
        <v>27</v>
      </c>
      <c r="C18" s="42" t="s">
        <v>75</v>
      </c>
      <c r="D18" s="11" t="s">
        <v>5361</v>
      </c>
      <c r="E18" s="11" t="s">
        <v>5362</v>
      </c>
      <c r="F18" s="11" t="s">
        <v>5234</v>
      </c>
      <c r="G18" s="11" t="s">
        <v>5198</v>
      </c>
      <c r="H18" s="11" t="s">
        <v>5207</v>
      </c>
      <c r="I18" s="11" t="s">
        <v>5348</v>
      </c>
      <c r="J18" s="41" t="s">
        <v>5363</v>
      </c>
      <c r="K18" s="41" t="s">
        <v>5349</v>
      </c>
      <c r="L18" s="41" t="s">
        <v>5221</v>
      </c>
      <c r="M18" s="41" t="s">
        <v>5222</v>
      </c>
      <c r="N18" s="41" t="s">
        <v>5223</v>
      </c>
      <c r="O18" s="41" t="s">
        <v>5180</v>
      </c>
      <c r="P18" s="36" t="s">
        <v>113</v>
      </c>
      <c r="Q18" s="40" t="s">
        <v>122</v>
      </c>
      <c r="R18" s="40" t="s">
        <v>199</v>
      </c>
      <c r="S18" s="40" t="s">
        <v>211</v>
      </c>
      <c r="T18" s="38" t="s">
        <v>211</v>
      </c>
      <c r="U18" s="38" t="s">
        <v>238</v>
      </c>
      <c r="V18" s="38" t="s">
        <v>241</v>
      </c>
      <c r="W18" s="38" t="s">
        <v>254</v>
      </c>
      <c r="X18" s="38" t="s">
        <v>5147</v>
      </c>
      <c r="Y18" s="38" t="s">
        <v>5137</v>
      </c>
      <c r="Z18" s="38" t="s">
        <v>5153</v>
      </c>
      <c r="AA18" s="38" t="s">
        <v>5164</v>
      </c>
      <c r="AB18" s="38" t="s">
        <v>75</v>
      </c>
      <c r="AC18" s="38" t="s">
        <v>75</v>
      </c>
      <c r="AD18" s="38" t="s">
        <v>75</v>
      </c>
      <c r="AE18" s="40" t="s">
        <v>274</v>
      </c>
      <c r="AF18" s="41" t="s">
        <v>280</v>
      </c>
      <c r="AG18" s="41" t="s">
        <v>289</v>
      </c>
      <c r="AH18" s="41" t="s">
        <v>300</v>
      </c>
      <c r="AI18" s="42" t="s">
        <v>314</v>
      </c>
      <c r="AJ18" s="41" t="s">
        <v>5065</v>
      </c>
      <c r="AK18" s="11" t="s">
        <v>5074</v>
      </c>
      <c r="AL18" s="11" t="s">
        <v>5081</v>
      </c>
      <c r="AM18" s="11" t="s">
        <v>5090</v>
      </c>
      <c r="AN18" s="11" t="s">
        <v>5100</v>
      </c>
      <c r="AO18" s="11" t="s">
        <v>5108</v>
      </c>
      <c r="AP18" s="11" t="s">
        <v>5124</v>
      </c>
      <c r="AQ18" s="11" t="s">
        <v>75</v>
      </c>
      <c r="AR18" s="11" t="s">
        <v>75</v>
      </c>
      <c r="AS18" s="30" t="s">
        <v>75</v>
      </c>
      <c r="AT18" s="30" t="s">
        <v>75</v>
      </c>
      <c r="AU18" s="11" t="s">
        <v>75</v>
      </c>
      <c r="AV18" s="11" t="s">
        <v>75</v>
      </c>
      <c r="AW18" s="11" t="s">
        <v>75</v>
      </c>
      <c r="AX18" s="11" t="s">
        <v>75</v>
      </c>
      <c r="AY18" s="36" t="s">
        <v>338</v>
      </c>
      <c r="AZ18" s="11" t="s">
        <v>75</v>
      </c>
      <c r="BA18" s="11" t="s">
        <v>75</v>
      </c>
      <c r="BB18" s="40" t="s">
        <v>135</v>
      </c>
      <c r="BC18" s="40" t="s">
        <v>148</v>
      </c>
      <c r="BD18" s="11" t="s">
        <v>82</v>
      </c>
      <c r="BE18" s="11" t="s">
        <v>5301</v>
      </c>
      <c r="BF18" s="11" t="s">
        <v>5315</v>
      </c>
      <c r="BG18" s="11" t="s">
        <v>5333</v>
      </c>
      <c r="BH18" s="11" t="s">
        <v>5340</v>
      </c>
      <c r="BI18" s="11" t="s">
        <v>75</v>
      </c>
      <c r="BJ18" s="11" t="s">
        <v>75</v>
      </c>
      <c r="BK18" s="11" t="s">
        <v>75</v>
      </c>
      <c r="BL18" s="11" t="s">
        <v>75</v>
      </c>
      <c r="BM18" s="11" t="s">
        <v>75</v>
      </c>
      <c r="BN18" s="11" t="s">
        <v>75</v>
      </c>
      <c r="BO18" s="11" t="s">
        <v>75</v>
      </c>
      <c r="BP18" s="11" t="s">
        <v>75</v>
      </c>
      <c r="BQ18" s="11" t="s">
        <v>75</v>
      </c>
      <c r="BR18" s="11" t="s">
        <v>75</v>
      </c>
      <c r="BS18" s="11" t="s">
        <v>75</v>
      </c>
      <c r="BT18" s="11" t="s">
        <v>75</v>
      </c>
      <c r="BU18" s="11" t="s">
        <v>75</v>
      </c>
      <c r="BV18" s="11" t="s">
        <v>75</v>
      </c>
      <c r="BW18" s="11" t="s">
        <v>75</v>
      </c>
      <c r="BX18" s="11" t="s">
        <v>75</v>
      </c>
      <c r="BY18" s="11" t="s">
        <v>75</v>
      </c>
      <c r="BZ18" s="11" t="s">
        <v>75</v>
      </c>
      <c r="CA18" s="11" t="s">
        <v>75</v>
      </c>
      <c r="CB18" s="11" t="s">
        <v>75</v>
      </c>
      <c r="CC18" s="11" t="s">
        <v>75</v>
      </c>
      <c r="CD18" s="11" t="s">
        <v>75</v>
      </c>
      <c r="CE18" s="11" t="s">
        <v>75</v>
      </c>
      <c r="CF18" s="11" t="s">
        <v>75</v>
      </c>
      <c r="CG18" s="11" t="s">
        <v>75</v>
      </c>
      <c r="CH18" s="11" t="s">
        <v>75</v>
      </c>
      <c r="CI18" s="11" t="s">
        <v>75</v>
      </c>
      <c r="CJ18" s="11" t="s">
        <v>75</v>
      </c>
      <c r="CK18" s="11" t="s">
        <v>75</v>
      </c>
      <c r="CL18" s="11" t="s">
        <v>75</v>
      </c>
      <c r="CM18" s="11" t="s">
        <v>75</v>
      </c>
      <c r="CN18" s="11" t="s">
        <v>75</v>
      </c>
      <c r="CO18" s="11" t="s">
        <v>75</v>
      </c>
      <c r="CP18" s="11" t="s">
        <v>75</v>
      </c>
      <c r="CQ18" s="11" t="s">
        <v>75</v>
      </c>
      <c r="CR18" s="11" t="s">
        <v>75</v>
      </c>
      <c r="CS18" s="11" t="s">
        <v>75</v>
      </c>
      <c r="CT18" s="11" t="s">
        <v>75</v>
      </c>
      <c r="CU18" s="11" t="s">
        <v>75</v>
      </c>
      <c r="CV18" s="11" t="s">
        <v>75</v>
      </c>
      <c r="CW18" s="11" t="s">
        <v>75</v>
      </c>
      <c r="CX18" s="11" t="s">
        <v>75</v>
      </c>
      <c r="CY18" s="11" t="s">
        <v>75</v>
      </c>
      <c r="CZ18" s="11" t="s">
        <v>75</v>
      </c>
      <c r="DA18" s="11" t="s">
        <v>75</v>
      </c>
      <c r="DB18" s="11" t="s">
        <v>75</v>
      </c>
      <c r="DC18" s="11" t="s">
        <v>75</v>
      </c>
      <c r="DD18" s="11" t="s">
        <v>75</v>
      </c>
      <c r="DE18" s="11" t="s">
        <v>75</v>
      </c>
      <c r="DF18" s="11" t="s">
        <v>75</v>
      </c>
      <c r="DG18" s="11" t="s">
        <v>75</v>
      </c>
      <c r="DH18" s="11" t="s">
        <v>75</v>
      </c>
      <c r="DI18" s="11" t="s">
        <v>75</v>
      </c>
      <c r="DJ18" s="11" t="s">
        <v>75</v>
      </c>
      <c r="DK18" s="11" t="s">
        <v>75</v>
      </c>
      <c r="DL18" s="11" t="s">
        <v>75</v>
      </c>
      <c r="DM18" s="11" t="s">
        <v>75</v>
      </c>
      <c r="DN18" s="11" t="s">
        <v>75</v>
      </c>
      <c r="DO18" s="11" t="s">
        <v>75</v>
      </c>
      <c r="DP18" s="11" t="s">
        <v>75</v>
      </c>
    </row>
    <row r="19" spans="1:120" ht="140.25" hidden="1" outlineLevel="1" x14ac:dyDescent="0.2">
      <c r="A19" s="6">
        <f t="shared" si="0"/>
        <v>19</v>
      </c>
      <c r="B19" s="18" t="s">
        <v>28</v>
      </c>
      <c r="C19" s="42" t="s">
        <v>75</v>
      </c>
      <c r="D19" s="11" t="s">
        <v>5082</v>
      </c>
      <c r="E19" s="11" t="s">
        <v>5364</v>
      </c>
      <c r="F19" s="11" t="s">
        <v>5235</v>
      </c>
      <c r="G19" s="11" t="s">
        <v>339</v>
      </c>
      <c r="H19" s="11" t="s">
        <v>315</v>
      </c>
      <c r="I19" s="11" t="s">
        <v>5082</v>
      </c>
      <c r="J19" s="41" t="s">
        <v>5365</v>
      </c>
      <c r="K19" s="41" t="s">
        <v>5350</v>
      </c>
      <c r="L19" s="41" t="s">
        <v>5266</v>
      </c>
      <c r="M19" s="41" t="s">
        <v>5267</v>
      </c>
      <c r="N19" s="41" t="s">
        <v>5224</v>
      </c>
      <c r="O19" s="41" t="s">
        <v>331</v>
      </c>
      <c r="P19" s="36" t="s">
        <v>114</v>
      </c>
      <c r="Q19" s="40" t="s">
        <v>123</v>
      </c>
      <c r="R19" s="40" t="s">
        <v>201</v>
      </c>
      <c r="S19" s="40" t="s">
        <v>212</v>
      </c>
      <c r="T19" s="40" t="s">
        <v>221</v>
      </c>
      <c r="U19" s="38" t="s">
        <v>230</v>
      </c>
      <c r="V19" s="38" t="s">
        <v>242</v>
      </c>
      <c r="W19" s="38" t="s">
        <v>255</v>
      </c>
      <c r="X19" s="38" t="s">
        <v>75</v>
      </c>
      <c r="Y19" s="38" t="s">
        <v>75</v>
      </c>
      <c r="Z19" s="38" t="s">
        <v>315</v>
      </c>
      <c r="AA19" s="38" t="s">
        <v>339</v>
      </c>
      <c r="AB19" s="38" t="s">
        <v>75</v>
      </c>
      <c r="AC19" s="38" t="s">
        <v>75</v>
      </c>
      <c r="AD19" s="38" t="s">
        <v>75</v>
      </c>
      <c r="AE19" s="40" t="s">
        <v>275</v>
      </c>
      <c r="AF19" s="41" t="s">
        <v>281</v>
      </c>
      <c r="AG19" s="41" t="s">
        <v>290</v>
      </c>
      <c r="AH19" s="41" t="s">
        <v>301</v>
      </c>
      <c r="AI19" s="42" t="s">
        <v>315</v>
      </c>
      <c r="AJ19" s="41" t="s">
        <v>5058</v>
      </c>
      <c r="AK19" s="11" t="s">
        <v>5058</v>
      </c>
      <c r="AL19" s="11" t="s">
        <v>5082</v>
      </c>
      <c r="AM19" s="11" t="s">
        <v>5091</v>
      </c>
      <c r="AN19" s="11" t="s">
        <v>333</v>
      </c>
      <c r="AO19" s="11" t="s">
        <v>5109</v>
      </c>
      <c r="AP19" s="11" t="s">
        <v>5125</v>
      </c>
      <c r="AQ19" s="11" t="s">
        <v>75</v>
      </c>
      <c r="AR19" s="11" t="s">
        <v>75</v>
      </c>
      <c r="AS19" s="30" t="s">
        <v>75</v>
      </c>
      <c r="AT19" s="30" t="s">
        <v>75</v>
      </c>
      <c r="AU19" s="11" t="s">
        <v>75</v>
      </c>
      <c r="AV19" s="11" t="s">
        <v>75</v>
      </c>
      <c r="AW19" s="11" t="s">
        <v>75</v>
      </c>
      <c r="AX19" s="11" t="s">
        <v>75</v>
      </c>
      <c r="AY19" s="30" t="s">
        <v>331</v>
      </c>
      <c r="AZ19" s="11" t="s">
        <v>75</v>
      </c>
      <c r="BA19" s="11" t="s">
        <v>75</v>
      </c>
      <c r="BB19" s="40" t="s">
        <v>136</v>
      </c>
      <c r="BC19" s="40" t="s">
        <v>149</v>
      </c>
      <c r="BD19" s="11" t="s">
        <v>5302</v>
      </c>
      <c r="BE19" s="11" t="s">
        <v>315</v>
      </c>
      <c r="BF19" s="11" t="s">
        <v>5316</v>
      </c>
      <c r="BG19" s="11" t="s">
        <v>315</v>
      </c>
      <c r="BH19" s="11" t="s">
        <v>5058</v>
      </c>
      <c r="BI19" s="11" t="s">
        <v>75</v>
      </c>
      <c r="BJ19" s="11" t="s">
        <v>75</v>
      </c>
      <c r="BK19" s="11" t="s">
        <v>75</v>
      </c>
      <c r="BL19" s="11" t="s">
        <v>75</v>
      </c>
      <c r="BM19" s="11" t="s">
        <v>75</v>
      </c>
      <c r="BN19" s="11" t="s">
        <v>75</v>
      </c>
      <c r="BO19" s="11" t="s">
        <v>75</v>
      </c>
      <c r="BP19" s="11" t="s">
        <v>75</v>
      </c>
      <c r="BQ19" s="11" t="s">
        <v>75</v>
      </c>
      <c r="BR19" s="11" t="s">
        <v>75</v>
      </c>
      <c r="BS19" s="11" t="s">
        <v>75</v>
      </c>
      <c r="BT19" s="11" t="s">
        <v>75</v>
      </c>
      <c r="BU19" s="11" t="s">
        <v>75</v>
      </c>
      <c r="BV19" s="11" t="s">
        <v>75</v>
      </c>
      <c r="BW19" s="11" t="s">
        <v>75</v>
      </c>
      <c r="BX19" s="11" t="s">
        <v>75</v>
      </c>
      <c r="BY19" s="11" t="s">
        <v>75</v>
      </c>
      <c r="BZ19" s="11" t="s">
        <v>75</v>
      </c>
      <c r="CA19" s="11" t="s">
        <v>75</v>
      </c>
      <c r="CB19" s="11" t="s">
        <v>75</v>
      </c>
      <c r="CC19" s="11" t="s">
        <v>75</v>
      </c>
      <c r="CD19" s="11" t="s">
        <v>75</v>
      </c>
      <c r="CE19" s="11" t="s">
        <v>75</v>
      </c>
      <c r="CF19" s="11" t="s">
        <v>75</v>
      </c>
      <c r="CG19" s="11" t="s">
        <v>75</v>
      </c>
      <c r="CH19" s="11" t="s">
        <v>75</v>
      </c>
      <c r="CI19" s="11" t="s">
        <v>75</v>
      </c>
      <c r="CJ19" s="11" t="s">
        <v>75</v>
      </c>
      <c r="CK19" s="11" t="s">
        <v>75</v>
      </c>
      <c r="CL19" s="11" t="s">
        <v>75</v>
      </c>
      <c r="CM19" s="11" t="s">
        <v>75</v>
      </c>
      <c r="CN19" s="11" t="s">
        <v>75</v>
      </c>
      <c r="CO19" s="11" t="s">
        <v>75</v>
      </c>
      <c r="CP19" s="11" t="s">
        <v>75</v>
      </c>
      <c r="CQ19" s="11" t="s">
        <v>75</v>
      </c>
      <c r="CR19" s="11" t="s">
        <v>75</v>
      </c>
      <c r="CS19" s="11" t="s">
        <v>75</v>
      </c>
      <c r="CT19" s="11" t="s">
        <v>75</v>
      </c>
      <c r="CU19" s="11" t="s">
        <v>75</v>
      </c>
      <c r="CV19" s="11" t="s">
        <v>75</v>
      </c>
      <c r="CW19" s="11" t="s">
        <v>75</v>
      </c>
      <c r="CX19" s="11" t="s">
        <v>75</v>
      </c>
      <c r="CY19" s="11" t="s">
        <v>75</v>
      </c>
      <c r="CZ19" s="11" t="s">
        <v>75</v>
      </c>
      <c r="DA19" s="11" t="s">
        <v>75</v>
      </c>
      <c r="DB19" s="11" t="s">
        <v>75</v>
      </c>
      <c r="DC19" s="11" t="s">
        <v>75</v>
      </c>
      <c r="DD19" s="11" t="s">
        <v>75</v>
      </c>
      <c r="DE19" s="11" t="s">
        <v>75</v>
      </c>
      <c r="DF19" s="11" t="s">
        <v>75</v>
      </c>
      <c r="DG19" s="11" t="s">
        <v>75</v>
      </c>
      <c r="DH19" s="11" t="s">
        <v>75</v>
      </c>
      <c r="DI19" s="11" t="s">
        <v>75</v>
      </c>
      <c r="DJ19" s="11" t="s">
        <v>75</v>
      </c>
      <c r="DK19" s="11" t="s">
        <v>75</v>
      </c>
      <c r="DL19" s="11" t="s">
        <v>75</v>
      </c>
      <c r="DM19" s="11" t="s">
        <v>75</v>
      </c>
      <c r="DN19" s="11" t="s">
        <v>75</v>
      </c>
      <c r="DO19" s="11" t="s">
        <v>75</v>
      </c>
      <c r="DP19" s="11" t="s">
        <v>75</v>
      </c>
    </row>
    <row r="20" spans="1:120" hidden="1" outlineLevel="1" x14ac:dyDescent="0.2">
      <c r="A20" s="6">
        <f t="shared" si="0"/>
        <v>20</v>
      </c>
      <c r="B20" s="18" t="s">
        <v>248</v>
      </c>
      <c r="C20" s="42"/>
      <c r="D20" s="42">
        <v>0</v>
      </c>
      <c r="E20" s="42">
        <v>0</v>
      </c>
      <c r="F20" s="42">
        <v>0</v>
      </c>
      <c r="G20" s="42">
        <v>0</v>
      </c>
      <c r="H20" s="42">
        <v>0</v>
      </c>
      <c r="I20" s="42">
        <v>0</v>
      </c>
      <c r="J20" s="42">
        <v>0</v>
      </c>
      <c r="K20" s="42">
        <v>0</v>
      </c>
      <c r="L20" s="42">
        <v>0</v>
      </c>
      <c r="M20" s="42">
        <v>0</v>
      </c>
      <c r="N20" s="42">
        <v>10</v>
      </c>
      <c r="O20" s="42">
        <v>0</v>
      </c>
      <c r="P20" s="36">
        <v>50</v>
      </c>
      <c r="Q20" s="40">
        <v>50</v>
      </c>
      <c r="R20" s="40">
        <v>50</v>
      </c>
      <c r="S20" s="40">
        <v>50</v>
      </c>
      <c r="T20" s="40">
        <v>50</v>
      </c>
      <c r="U20" s="42">
        <v>50</v>
      </c>
      <c r="V20" s="42">
        <v>50</v>
      </c>
      <c r="W20" s="42">
        <v>50</v>
      </c>
      <c r="X20" s="42">
        <v>0</v>
      </c>
      <c r="Y20" s="42">
        <v>0</v>
      </c>
      <c r="Z20" s="42">
        <v>0</v>
      </c>
      <c r="AA20" s="42">
        <v>0</v>
      </c>
      <c r="AB20" s="42">
        <v>0</v>
      </c>
      <c r="AC20" s="42">
        <v>0</v>
      </c>
      <c r="AD20" s="42">
        <v>0</v>
      </c>
      <c r="AE20" s="40">
        <v>50</v>
      </c>
      <c r="AF20" s="42">
        <v>30</v>
      </c>
      <c r="AG20" s="42">
        <v>30</v>
      </c>
      <c r="AH20" s="42">
        <v>50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42">
        <v>0</v>
      </c>
      <c r="AZ20" s="42">
        <v>0</v>
      </c>
      <c r="BA20" s="42">
        <v>0</v>
      </c>
      <c r="BB20" s="40">
        <v>50</v>
      </c>
      <c r="BC20" s="40">
        <v>50</v>
      </c>
      <c r="BD20" s="42">
        <v>0</v>
      </c>
      <c r="BE20" s="42">
        <v>0</v>
      </c>
      <c r="BF20" s="42">
        <v>12</v>
      </c>
      <c r="BG20" s="42">
        <v>12</v>
      </c>
      <c r="BH20" s="42">
        <v>12</v>
      </c>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row>
    <row r="21" spans="1:120" hidden="1" outlineLevel="1" x14ac:dyDescent="0.2">
      <c r="A21" s="6">
        <f t="shared" si="0"/>
        <v>21</v>
      </c>
      <c r="B21" s="18" t="s">
        <v>249</v>
      </c>
      <c r="C21" s="42"/>
      <c r="D21" s="42">
        <v>0</v>
      </c>
      <c r="E21" s="42">
        <v>0</v>
      </c>
      <c r="F21" s="42">
        <v>0</v>
      </c>
      <c r="G21" s="42">
        <v>0</v>
      </c>
      <c r="H21" s="42">
        <v>0</v>
      </c>
      <c r="I21" s="42">
        <v>0</v>
      </c>
      <c r="J21" s="42">
        <v>0</v>
      </c>
      <c r="K21" s="42">
        <v>0</v>
      </c>
      <c r="L21" s="42">
        <v>0</v>
      </c>
      <c r="M21" s="42">
        <v>0</v>
      </c>
      <c r="N21" s="42">
        <v>0</v>
      </c>
      <c r="O21" s="42">
        <v>0</v>
      </c>
      <c r="P21" s="36">
        <v>0</v>
      </c>
      <c r="Q21" s="40">
        <v>0</v>
      </c>
      <c r="R21" s="40">
        <v>50</v>
      </c>
      <c r="S21" s="40">
        <v>0</v>
      </c>
      <c r="T21" s="40">
        <v>0</v>
      </c>
      <c r="U21" s="42">
        <v>0</v>
      </c>
      <c r="V21" s="42">
        <v>0</v>
      </c>
      <c r="W21" s="42">
        <v>50</v>
      </c>
      <c r="X21" s="42">
        <v>0</v>
      </c>
      <c r="Y21" s="42">
        <v>0</v>
      </c>
      <c r="Z21" s="42">
        <v>0</v>
      </c>
      <c r="AA21" s="42">
        <v>0</v>
      </c>
      <c r="AB21" s="42">
        <v>0</v>
      </c>
      <c r="AC21" s="42">
        <v>0</v>
      </c>
      <c r="AD21" s="42">
        <v>0</v>
      </c>
      <c r="AE21" s="40">
        <v>0</v>
      </c>
      <c r="AF21" s="42">
        <v>0</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42">
        <v>0</v>
      </c>
      <c r="AZ21" s="42">
        <v>0</v>
      </c>
      <c r="BA21" s="42">
        <v>0</v>
      </c>
      <c r="BB21" s="40">
        <v>0</v>
      </c>
      <c r="BC21" s="40">
        <v>0</v>
      </c>
      <c r="BD21" s="42">
        <v>0</v>
      </c>
      <c r="BE21" s="42">
        <v>0</v>
      </c>
      <c r="BF21" s="42">
        <v>12</v>
      </c>
      <c r="BG21" s="42">
        <v>12</v>
      </c>
      <c r="BH21" s="42">
        <v>12</v>
      </c>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row>
    <row r="22" spans="1:120" ht="51" hidden="1" outlineLevel="1" x14ac:dyDescent="0.2">
      <c r="A22" s="6">
        <f t="shared" si="0"/>
        <v>22</v>
      </c>
      <c r="B22" s="18" t="s">
        <v>50</v>
      </c>
      <c r="C22" s="39" t="s">
        <v>137</v>
      </c>
      <c r="D22" s="5" t="s">
        <v>5208</v>
      </c>
      <c r="E22" s="5" t="s">
        <v>5341</v>
      </c>
      <c r="F22" s="5" t="s">
        <v>5236</v>
      </c>
      <c r="G22" s="5" t="s">
        <v>5199</v>
      </c>
      <c r="H22" s="5" t="s">
        <v>5208</v>
      </c>
      <c r="I22" s="5" t="s">
        <v>200</v>
      </c>
      <c r="J22" s="5" t="s">
        <v>5366</v>
      </c>
      <c r="K22" s="5" t="s">
        <v>96</v>
      </c>
      <c r="L22" s="5" t="s">
        <v>87</v>
      </c>
      <c r="M22" s="5" t="s">
        <v>213</v>
      </c>
      <c r="N22" s="5" t="s">
        <v>138</v>
      </c>
      <c r="O22" s="5" t="s">
        <v>178</v>
      </c>
      <c r="P22" s="35" t="s">
        <v>115</v>
      </c>
      <c r="Q22" s="35" t="s">
        <v>115</v>
      </c>
      <c r="R22" s="39" t="s">
        <v>200</v>
      </c>
      <c r="S22" s="39" t="s">
        <v>213</v>
      </c>
      <c r="T22" s="39" t="s">
        <v>213</v>
      </c>
      <c r="U22" s="39" t="s">
        <v>231</v>
      </c>
      <c r="V22" s="39" t="s">
        <v>231</v>
      </c>
      <c r="W22" s="39" t="s">
        <v>256</v>
      </c>
      <c r="X22" s="39" t="s">
        <v>5142</v>
      </c>
      <c r="Y22" s="39" t="s">
        <v>130</v>
      </c>
      <c r="Z22" s="39" t="s">
        <v>5154</v>
      </c>
      <c r="AA22" s="39" t="s">
        <v>5165</v>
      </c>
      <c r="AB22" s="39" t="s">
        <v>137</v>
      </c>
      <c r="AC22" s="39" t="s">
        <v>137</v>
      </c>
      <c r="AD22" s="39" t="s">
        <v>137</v>
      </c>
      <c r="AE22" s="39" t="s">
        <v>130</v>
      </c>
      <c r="AF22" s="39" t="s">
        <v>89</v>
      </c>
      <c r="AG22" s="39" t="s">
        <v>291</v>
      </c>
      <c r="AH22" s="39" t="s">
        <v>302</v>
      </c>
      <c r="AI22" s="39" t="s">
        <v>316</v>
      </c>
      <c r="AJ22" s="39" t="s">
        <v>5066</v>
      </c>
      <c r="AK22" s="39" t="s">
        <v>89</v>
      </c>
      <c r="AL22" s="39" t="s">
        <v>326</v>
      </c>
      <c r="AM22" s="39" t="s">
        <v>5092</v>
      </c>
      <c r="AN22" s="39" t="s">
        <v>334</v>
      </c>
      <c r="AO22" s="39" t="s">
        <v>5110</v>
      </c>
      <c r="AP22" s="39" t="s">
        <v>5126</v>
      </c>
      <c r="AQ22" s="39" t="s">
        <v>137</v>
      </c>
      <c r="AR22" s="39" t="s">
        <v>137</v>
      </c>
      <c r="AS22" s="39" t="s">
        <v>137</v>
      </c>
      <c r="AT22" s="39" t="s">
        <v>137</v>
      </c>
      <c r="AU22" s="39" t="s">
        <v>137</v>
      </c>
      <c r="AV22" s="39" t="s">
        <v>137</v>
      </c>
      <c r="AW22" s="39" t="s">
        <v>137</v>
      </c>
      <c r="AX22" s="39" t="s">
        <v>137</v>
      </c>
      <c r="AY22" s="5" t="s">
        <v>96</v>
      </c>
      <c r="AZ22" s="39" t="s">
        <v>137</v>
      </c>
      <c r="BA22" s="39" t="s">
        <v>137</v>
      </c>
      <c r="BB22" s="39" t="s">
        <v>138</v>
      </c>
      <c r="BC22" s="39" t="s">
        <v>150</v>
      </c>
      <c r="BD22" s="39" t="s">
        <v>213</v>
      </c>
      <c r="BE22" s="39" t="s">
        <v>138</v>
      </c>
      <c r="BF22" s="39" t="s">
        <v>334</v>
      </c>
      <c r="BG22" s="39" t="s">
        <v>5208</v>
      </c>
      <c r="BH22" s="39" t="s">
        <v>5341</v>
      </c>
      <c r="BI22" s="39" t="s">
        <v>137</v>
      </c>
      <c r="BJ22" s="39" t="s">
        <v>137</v>
      </c>
      <c r="BK22" s="39" t="s">
        <v>137</v>
      </c>
      <c r="BL22" s="39" t="s">
        <v>137</v>
      </c>
      <c r="BM22" s="39" t="s">
        <v>137</v>
      </c>
      <c r="BN22" s="39" t="s">
        <v>137</v>
      </c>
      <c r="BO22" s="39" t="s">
        <v>137</v>
      </c>
      <c r="BP22" s="39" t="s">
        <v>137</v>
      </c>
      <c r="BQ22" s="39" t="s">
        <v>137</v>
      </c>
      <c r="BR22" s="39" t="s">
        <v>137</v>
      </c>
      <c r="BS22" s="39" t="s">
        <v>137</v>
      </c>
      <c r="BT22" s="39" t="s">
        <v>137</v>
      </c>
      <c r="BU22" s="39" t="s">
        <v>137</v>
      </c>
      <c r="BV22" s="39" t="s">
        <v>137</v>
      </c>
      <c r="BW22" s="39" t="s">
        <v>137</v>
      </c>
      <c r="BX22" s="39" t="s">
        <v>137</v>
      </c>
      <c r="BY22" s="39" t="s">
        <v>137</v>
      </c>
      <c r="BZ22" s="39" t="s">
        <v>137</v>
      </c>
      <c r="CA22" s="39" t="s">
        <v>137</v>
      </c>
      <c r="CB22" s="39" t="s">
        <v>137</v>
      </c>
      <c r="CC22" s="39" t="s">
        <v>137</v>
      </c>
      <c r="CD22" s="39" t="s">
        <v>137</v>
      </c>
      <c r="CE22" s="39" t="s">
        <v>137</v>
      </c>
      <c r="CF22" s="39" t="s">
        <v>137</v>
      </c>
      <c r="CG22" s="39" t="s">
        <v>137</v>
      </c>
      <c r="CH22" s="39" t="s">
        <v>137</v>
      </c>
      <c r="CI22" s="39" t="s">
        <v>137</v>
      </c>
      <c r="CJ22" s="39" t="s">
        <v>137</v>
      </c>
      <c r="CK22" s="39" t="s">
        <v>137</v>
      </c>
      <c r="CL22" s="39" t="s">
        <v>137</v>
      </c>
      <c r="CM22" s="39" t="s">
        <v>137</v>
      </c>
      <c r="CN22" s="39" t="s">
        <v>137</v>
      </c>
      <c r="CO22" s="39" t="s">
        <v>137</v>
      </c>
      <c r="CP22" s="39" t="s">
        <v>137</v>
      </c>
      <c r="CQ22" s="39" t="s">
        <v>137</v>
      </c>
      <c r="CR22" s="39" t="s">
        <v>137</v>
      </c>
      <c r="CS22" s="39" t="s">
        <v>137</v>
      </c>
      <c r="CT22" s="39" t="s">
        <v>137</v>
      </c>
      <c r="CU22" s="39" t="s">
        <v>137</v>
      </c>
      <c r="CV22" s="39" t="s">
        <v>137</v>
      </c>
      <c r="CW22" s="39" t="s">
        <v>137</v>
      </c>
      <c r="CX22" s="39" t="s">
        <v>137</v>
      </c>
      <c r="CY22" s="39" t="s">
        <v>137</v>
      </c>
      <c r="CZ22" s="39" t="s">
        <v>137</v>
      </c>
      <c r="DA22" s="39" t="s">
        <v>137</v>
      </c>
      <c r="DB22" s="39" t="s">
        <v>137</v>
      </c>
      <c r="DC22" s="39" t="s">
        <v>137</v>
      </c>
      <c r="DD22" s="39" t="s">
        <v>137</v>
      </c>
      <c r="DE22" s="39" t="s">
        <v>137</v>
      </c>
      <c r="DF22" s="39" t="s">
        <v>137</v>
      </c>
      <c r="DG22" s="39" t="s">
        <v>137</v>
      </c>
      <c r="DH22" s="39" t="s">
        <v>137</v>
      </c>
      <c r="DI22" s="39" t="s">
        <v>137</v>
      </c>
      <c r="DJ22" s="39" t="s">
        <v>137</v>
      </c>
      <c r="DK22" s="39" t="s">
        <v>137</v>
      </c>
      <c r="DL22" s="39" t="s">
        <v>137</v>
      </c>
      <c r="DM22" s="39" t="s">
        <v>137</v>
      </c>
      <c r="DN22" s="39" t="s">
        <v>137</v>
      </c>
      <c r="DO22" s="39" t="s">
        <v>137</v>
      </c>
      <c r="DP22" s="39" t="s">
        <v>137</v>
      </c>
    </row>
    <row r="23" spans="1:120" ht="38.25" hidden="1" outlineLevel="1" x14ac:dyDescent="0.2">
      <c r="A23" s="6">
        <f t="shared" si="0"/>
        <v>23</v>
      </c>
      <c r="B23" s="18" t="s">
        <v>51</v>
      </c>
      <c r="C23" s="5" t="s">
        <v>75</v>
      </c>
      <c r="D23" s="5" t="s">
        <v>5367</v>
      </c>
      <c r="E23" s="5" t="s">
        <v>5249</v>
      </c>
      <c r="F23" s="5" t="s">
        <v>5237</v>
      </c>
      <c r="G23" s="5" t="s">
        <v>84</v>
      </c>
      <c r="H23" s="5" t="s">
        <v>84</v>
      </c>
      <c r="I23" s="5" t="s">
        <v>3972</v>
      </c>
      <c r="J23" s="5" t="s">
        <v>84</v>
      </c>
      <c r="K23" s="5" t="s">
        <v>5351</v>
      </c>
      <c r="L23" s="5" t="s">
        <v>179</v>
      </c>
      <c r="M23" s="5" t="s">
        <v>5268</v>
      </c>
      <c r="N23" s="5" t="s">
        <v>5225</v>
      </c>
      <c r="O23" s="5" t="s">
        <v>84</v>
      </c>
      <c r="P23" s="5" t="s">
        <v>75</v>
      </c>
      <c r="Q23" s="5" t="s">
        <v>75</v>
      </c>
      <c r="R23" s="5" t="s">
        <v>202</v>
      </c>
      <c r="S23" s="39" t="s">
        <v>207</v>
      </c>
      <c r="T23" s="5" t="s">
        <v>222</v>
      </c>
      <c r="U23" s="5" t="s">
        <v>232</v>
      </c>
      <c r="V23" s="5" t="s">
        <v>243</v>
      </c>
      <c r="W23" s="5" t="s">
        <v>257</v>
      </c>
      <c r="X23" s="5" t="s">
        <v>5146</v>
      </c>
      <c r="Y23" s="5" t="s">
        <v>3836</v>
      </c>
      <c r="Z23" s="5" t="s">
        <v>3925</v>
      </c>
      <c r="AA23" s="5" t="s">
        <v>327</v>
      </c>
      <c r="AB23" s="5" t="s">
        <v>75</v>
      </c>
      <c r="AC23" s="5" t="s">
        <v>75</v>
      </c>
      <c r="AD23" s="5" t="s">
        <v>75</v>
      </c>
      <c r="AE23" s="39" t="s">
        <v>84</v>
      </c>
      <c r="AF23" s="5" t="s">
        <v>282</v>
      </c>
      <c r="AG23" s="5" t="s">
        <v>292</v>
      </c>
      <c r="AH23" s="5" t="s">
        <v>303</v>
      </c>
      <c r="AI23" s="5" t="s">
        <v>84</v>
      </c>
      <c r="AJ23" s="5" t="s">
        <v>84</v>
      </c>
      <c r="AK23" s="5" t="s">
        <v>3794</v>
      </c>
      <c r="AL23" s="5" t="s">
        <v>5083</v>
      </c>
      <c r="AM23" s="5" t="s">
        <v>5093</v>
      </c>
      <c r="AN23" s="5" t="s">
        <v>5101</v>
      </c>
      <c r="AO23" s="5" t="s">
        <v>5111</v>
      </c>
      <c r="AP23" s="5" t="s">
        <v>5127</v>
      </c>
      <c r="AQ23" s="5" t="s">
        <v>75</v>
      </c>
      <c r="AR23" s="5" t="s">
        <v>75</v>
      </c>
      <c r="AS23" s="5" t="s">
        <v>75</v>
      </c>
      <c r="AT23" s="5" t="s">
        <v>75</v>
      </c>
      <c r="AU23" s="5" t="s">
        <v>75</v>
      </c>
      <c r="AV23" s="5" t="s">
        <v>75</v>
      </c>
      <c r="AW23" s="5" t="s">
        <v>75</v>
      </c>
      <c r="AX23" s="5" t="s">
        <v>75</v>
      </c>
      <c r="AY23" s="5" t="s">
        <v>100</v>
      </c>
      <c r="AZ23" s="5" t="s">
        <v>75</v>
      </c>
      <c r="BA23" s="5" t="s">
        <v>75</v>
      </c>
      <c r="BB23" s="5" t="s">
        <v>75</v>
      </c>
      <c r="BC23" s="39" t="s">
        <v>151</v>
      </c>
      <c r="BD23" s="5" t="s">
        <v>5268</v>
      </c>
      <c r="BE23" s="5" t="s">
        <v>325</v>
      </c>
      <c r="BF23" s="5" t="s">
        <v>5317</v>
      </c>
      <c r="BG23" s="5" t="s">
        <v>84</v>
      </c>
      <c r="BH23" s="5" t="s">
        <v>4155</v>
      </c>
      <c r="BI23" s="5" t="s">
        <v>75</v>
      </c>
      <c r="BJ23" s="5" t="s">
        <v>75</v>
      </c>
      <c r="BK23" s="5" t="s">
        <v>75</v>
      </c>
      <c r="BL23" s="5" t="s">
        <v>75</v>
      </c>
      <c r="BM23" s="5" t="s">
        <v>75</v>
      </c>
      <c r="BN23" s="5" t="s">
        <v>75</v>
      </c>
      <c r="BO23" s="5" t="s">
        <v>75</v>
      </c>
      <c r="BP23" s="5" t="s">
        <v>75</v>
      </c>
      <c r="BQ23" s="5" t="s">
        <v>75</v>
      </c>
      <c r="BR23" s="5" t="s">
        <v>75</v>
      </c>
      <c r="BS23" s="5" t="s">
        <v>75</v>
      </c>
      <c r="BT23" s="5" t="s">
        <v>75</v>
      </c>
      <c r="BU23" s="5" t="s">
        <v>75</v>
      </c>
      <c r="BV23" s="5" t="s">
        <v>75</v>
      </c>
      <c r="BW23" s="5" t="s">
        <v>75</v>
      </c>
      <c r="BX23" s="5" t="s">
        <v>75</v>
      </c>
      <c r="BY23" s="5" t="s">
        <v>75</v>
      </c>
      <c r="BZ23" s="5" t="s">
        <v>75</v>
      </c>
      <c r="CA23" s="5" t="s">
        <v>75</v>
      </c>
      <c r="CB23" s="5" t="s">
        <v>75</v>
      </c>
      <c r="CC23" s="5" t="s">
        <v>75</v>
      </c>
      <c r="CD23" s="5" t="s">
        <v>75</v>
      </c>
      <c r="CE23" s="5" t="s">
        <v>75</v>
      </c>
      <c r="CF23" s="5" t="s">
        <v>75</v>
      </c>
      <c r="CG23" s="5" t="s">
        <v>75</v>
      </c>
      <c r="CH23" s="5" t="s">
        <v>75</v>
      </c>
      <c r="CI23" s="5" t="s">
        <v>75</v>
      </c>
      <c r="CJ23" s="5" t="s">
        <v>75</v>
      </c>
      <c r="CK23" s="5" t="s">
        <v>75</v>
      </c>
      <c r="CL23" s="5" t="s">
        <v>75</v>
      </c>
      <c r="CM23" s="5" t="s">
        <v>75</v>
      </c>
      <c r="CN23" s="5" t="s">
        <v>75</v>
      </c>
      <c r="CO23" s="5" t="s">
        <v>75</v>
      </c>
      <c r="CP23" s="5" t="s">
        <v>75</v>
      </c>
      <c r="CQ23" s="5" t="s">
        <v>75</v>
      </c>
      <c r="CR23" s="5" t="s">
        <v>75</v>
      </c>
      <c r="CS23" s="5" t="s">
        <v>75</v>
      </c>
      <c r="CT23" s="5" t="s">
        <v>75</v>
      </c>
      <c r="CU23" s="5" t="s">
        <v>75</v>
      </c>
      <c r="CV23" s="5" t="s">
        <v>75</v>
      </c>
      <c r="CW23" s="5" t="s">
        <v>75</v>
      </c>
      <c r="CX23" s="5" t="s">
        <v>75</v>
      </c>
      <c r="CY23" s="5" t="s">
        <v>75</v>
      </c>
      <c r="CZ23" s="5" t="s">
        <v>75</v>
      </c>
      <c r="DA23" s="5" t="s">
        <v>75</v>
      </c>
      <c r="DB23" s="5" t="s">
        <v>75</v>
      </c>
      <c r="DC23" s="5" t="s">
        <v>75</v>
      </c>
      <c r="DD23" s="5" t="s">
        <v>75</v>
      </c>
      <c r="DE23" s="5" t="s">
        <v>75</v>
      </c>
      <c r="DF23" s="5" t="s">
        <v>75</v>
      </c>
      <c r="DG23" s="5" t="s">
        <v>75</v>
      </c>
      <c r="DH23" s="5" t="s">
        <v>75</v>
      </c>
      <c r="DI23" s="5" t="s">
        <v>75</v>
      </c>
      <c r="DJ23" s="5" t="s">
        <v>75</v>
      </c>
      <c r="DK23" s="5" t="s">
        <v>75</v>
      </c>
      <c r="DL23" s="5" t="s">
        <v>75</v>
      </c>
      <c r="DM23" s="5" t="s">
        <v>75</v>
      </c>
      <c r="DN23" s="5" t="s">
        <v>75</v>
      </c>
      <c r="DO23" s="5" t="s">
        <v>75</v>
      </c>
      <c r="DP23" s="5" t="s">
        <v>75</v>
      </c>
    </row>
    <row r="24" spans="1:120" hidden="1" outlineLevel="1" x14ac:dyDescent="0.2">
      <c r="A24" s="6">
        <f t="shared" si="0"/>
        <v>24</v>
      </c>
      <c r="B24" s="18" t="s">
        <v>52</v>
      </c>
      <c r="C24" s="5" t="s">
        <v>75</v>
      </c>
      <c r="D24" s="5" t="s">
        <v>84</v>
      </c>
      <c r="E24" s="5" t="s">
        <v>83</v>
      </c>
      <c r="F24" s="5" t="s">
        <v>84</v>
      </c>
      <c r="G24" s="5" t="s">
        <v>84</v>
      </c>
      <c r="H24" s="5" t="s">
        <v>5209</v>
      </c>
      <c r="I24" s="5" t="s">
        <v>84</v>
      </c>
      <c r="J24" s="5" t="s">
        <v>84</v>
      </c>
      <c r="K24" s="5" t="s">
        <v>83</v>
      </c>
      <c r="L24" s="5" t="s">
        <v>180</v>
      </c>
      <c r="M24" s="5" t="s">
        <v>84</v>
      </c>
      <c r="N24" s="5" t="s">
        <v>181</v>
      </c>
      <c r="O24" s="5" t="s">
        <v>182</v>
      </c>
      <c r="P24" s="5" t="s">
        <v>75</v>
      </c>
      <c r="Q24" s="5" t="s">
        <v>75</v>
      </c>
      <c r="R24" s="5" t="s">
        <v>75</v>
      </c>
      <c r="S24" s="5" t="s">
        <v>84</v>
      </c>
      <c r="T24" s="5" t="s">
        <v>84</v>
      </c>
      <c r="U24" s="5" t="s">
        <v>84</v>
      </c>
      <c r="V24" s="5" t="s">
        <v>84</v>
      </c>
      <c r="W24" s="5" t="s">
        <v>258</v>
      </c>
      <c r="X24" s="5" t="s">
        <v>75</v>
      </c>
      <c r="Y24" s="5" t="s">
        <v>75</v>
      </c>
      <c r="Z24" s="5" t="s">
        <v>84</v>
      </c>
      <c r="AA24" s="5" t="s">
        <v>98</v>
      </c>
      <c r="AB24" s="5" t="s">
        <v>75</v>
      </c>
      <c r="AC24" s="5" t="s">
        <v>75</v>
      </c>
      <c r="AD24" s="5" t="s">
        <v>75</v>
      </c>
      <c r="AE24" s="39" t="s">
        <v>84</v>
      </c>
      <c r="AF24" s="5" t="s">
        <v>84</v>
      </c>
      <c r="AG24" s="5" t="s">
        <v>84</v>
      </c>
      <c r="AH24" s="5" t="s">
        <v>304</v>
      </c>
      <c r="AI24" s="5" t="s">
        <v>84</v>
      </c>
      <c r="AJ24" s="5" t="s">
        <v>84</v>
      </c>
      <c r="AK24" s="5" t="s">
        <v>98</v>
      </c>
      <c r="AL24" s="5" t="s">
        <v>84</v>
      </c>
      <c r="AM24" s="5" t="s">
        <v>84</v>
      </c>
      <c r="AN24" s="5" t="s">
        <v>335</v>
      </c>
      <c r="AO24" s="5" t="s">
        <v>335</v>
      </c>
      <c r="AP24" s="5" t="s">
        <v>98</v>
      </c>
      <c r="AQ24" s="5" t="s">
        <v>75</v>
      </c>
      <c r="AR24" s="5" t="s">
        <v>75</v>
      </c>
      <c r="AS24" s="5" t="s">
        <v>75</v>
      </c>
      <c r="AT24" s="5" t="s">
        <v>75</v>
      </c>
      <c r="AU24" s="5" t="s">
        <v>75</v>
      </c>
      <c r="AV24" s="5" t="s">
        <v>75</v>
      </c>
      <c r="AW24" s="5" t="s">
        <v>75</v>
      </c>
      <c r="AX24" s="5" t="s">
        <v>75</v>
      </c>
      <c r="AY24" s="5" t="s">
        <v>98</v>
      </c>
      <c r="AZ24" s="5" t="s">
        <v>75</v>
      </c>
      <c r="BA24" s="5" t="s">
        <v>75</v>
      </c>
      <c r="BB24" s="39" t="s">
        <v>139</v>
      </c>
      <c r="BC24" s="5" t="s">
        <v>152</v>
      </c>
      <c r="BD24" s="5" t="s">
        <v>84</v>
      </c>
      <c r="BE24" s="5" t="s">
        <v>84</v>
      </c>
      <c r="BF24" s="5" t="s">
        <v>83</v>
      </c>
      <c r="BG24" s="5" t="s">
        <v>84</v>
      </c>
      <c r="BH24" s="5" t="s">
        <v>84</v>
      </c>
      <c r="BI24" s="5" t="s">
        <v>75</v>
      </c>
      <c r="BJ24" s="5" t="s">
        <v>75</v>
      </c>
      <c r="BK24" s="5" t="s">
        <v>75</v>
      </c>
      <c r="BL24" s="5" t="s">
        <v>75</v>
      </c>
      <c r="BM24" s="5" t="s">
        <v>75</v>
      </c>
      <c r="BN24" s="5" t="s">
        <v>75</v>
      </c>
      <c r="BO24" s="5" t="s">
        <v>75</v>
      </c>
      <c r="BP24" s="5" t="s">
        <v>75</v>
      </c>
      <c r="BQ24" s="5" t="s">
        <v>75</v>
      </c>
      <c r="BR24" s="5" t="s">
        <v>75</v>
      </c>
      <c r="BS24" s="5" t="s">
        <v>75</v>
      </c>
      <c r="BT24" s="5" t="s">
        <v>75</v>
      </c>
      <c r="BU24" s="5" t="s">
        <v>75</v>
      </c>
      <c r="BV24" s="5" t="s">
        <v>75</v>
      </c>
      <c r="BW24" s="5" t="s">
        <v>75</v>
      </c>
      <c r="BX24" s="5" t="s">
        <v>75</v>
      </c>
      <c r="BY24" s="5" t="s">
        <v>75</v>
      </c>
      <c r="BZ24" s="5" t="s">
        <v>75</v>
      </c>
      <c r="CA24" s="5" t="s">
        <v>75</v>
      </c>
      <c r="CB24" s="5" t="s">
        <v>75</v>
      </c>
      <c r="CC24" s="5" t="s">
        <v>75</v>
      </c>
      <c r="CD24" s="5" t="s">
        <v>75</v>
      </c>
      <c r="CE24" s="5" t="s">
        <v>75</v>
      </c>
      <c r="CF24" s="5" t="s">
        <v>75</v>
      </c>
      <c r="CG24" s="5" t="s">
        <v>75</v>
      </c>
      <c r="CH24" s="5" t="s">
        <v>75</v>
      </c>
      <c r="CI24" s="5" t="s">
        <v>75</v>
      </c>
      <c r="CJ24" s="5" t="s">
        <v>75</v>
      </c>
      <c r="CK24" s="5" t="s">
        <v>75</v>
      </c>
      <c r="CL24" s="5" t="s">
        <v>75</v>
      </c>
      <c r="CM24" s="5" t="s">
        <v>75</v>
      </c>
      <c r="CN24" s="5" t="s">
        <v>75</v>
      </c>
      <c r="CO24" s="5" t="s">
        <v>75</v>
      </c>
      <c r="CP24" s="5" t="s">
        <v>75</v>
      </c>
      <c r="CQ24" s="5" t="s">
        <v>75</v>
      </c>
      <c r="CR24" s="5" t="s">
        <v>75</v>
      </c>
      <c r="CS24" s="5" t="s">
        <v>75</v>
      </c>
      <c r="CT24" s="5" t="s">
        <v>75</v>
      </c>
      <c r="CU24" s="5" t="s">
        <v>75</v>
      </c>
      <c r="CV24" s="5" t="s">
        <v>75</v>
      </c>
      <c r="CW24" s="5" t="s">
        <v>75</v>
      </c>
      <c r="CX24" s="5" t="s">
        <v>75</v>
      </c>
      <c r="CY24" s="5" t="s">
        <v>75</v>
      </c>
      <c r="CZ24" s="5" t="s">
        <v>75</v>
      </c>
      <c r="DA24" s="5" t="s">
        <v>75</v>
      </c>
      <c r="DB24" s="5" t="s">
        <v>75</v>
      </c>
      <c r="DC24" s="5" t="s">
        <v>75</v>
      </c>
      <c r="DD24" s="5" t="s">
        <v>75</v>
      </c>
      <c r="DE24" s="5" t="s">
        <v>75</v>
      </c>
      <c r="DF24" s="5" t="s">
        <v>75</v>
      </c>
      <c r="DG24" s="5" t="s">
        <v>75</v>
      </c>
      <c r="DH24" s="5" t="s">
        <v>75</v>
      </c>
      <c r="DI24" s="5" t="s">
        <v>75</v>
      </c>
      <c r="DJ24" s="5" t="s">
        <v>75</v>
      </c>
      <c r="DK24" s="5" t="s">
        <v>75</v>
      </c>
      <c r="DL24" s="5" t="s">
        <v>75</v>
      </c>
      <c r="DM24" s="5" t="s">
        <v>75</v>
      </c>
      <c r="DN24" s="5" t="s">
        <v>75</v>
      </c>
      <c r="DO24" s="5" t="s">
        <v>75</v>
      </c>
      <c r="DP24" s="5" t="s">
        <v>75</v>
      </c>
    </row>
    <row r="25" spans="1:120" ht="25.5" hidden="1" outlineLevel="1" x14ac:dyDescent="0.2">
      <c r="A25" s="6">
        <f t="shared" si="0"/>
        <v>25</v>
      </c>
      <c r="B25" s="18" t="s">
        <v>29</v>
      </c>
      <c r="C25" s="5" t="s">
        <v>75</v>
      </c>
      <c r="D25" s="5" t="s">
        <v>84</v>
      </c>
      <c r="E25" s="5" t="s">
        <v>84</v>
      </c>
      <c r="F25" s="5" t="s">
        <v>84</v>
      </c>
      <c r="G25" s="5" t="s">
        <v>5200</v>
      </c>
      <c r="H25" s="5" t="s">
        <v>84</v>
      </c>
      <c r="I25" s="5" t="s">
        <v>84</v>
      </c>
      <c r="J25" s="5" t="s">
        <v>5368</v>
      </c>
      <c r="K25" s="5" t="s">
        <v>183</v>
      </c>
      <c r="L25" s="5" t="s">
        <v>84</v>
      </c>
      <c r="M25" s="5" t="s">
        <v>84</v>
      </c>
      <c r="N25" s="5" t="s">
        <v>84</v>
      </c>
      <c r="O25" s="5" t="s">
        <v>184</v>
      </c>
      <c r="P25" s="5" t="s">
        <v>75</v>
      </c>
      <c r="Q25" s="5" t="s">
        <v>75</v>
      </c>
      <c r="R25" s="5" t="s">
        <v>75</v>
      </c>
      <c r="S25" s="5" t="s">
        <v>84</v>
      </c>
      <c r="T25" s="5" t="s">
        <v>84</v>
      </c>
      <c r="U25" s="5" t="s">
        <v>84</v>
      </c>
      <c r="V25" s="5" t="s">
        <v>84</v>
      </c>
      <c r="W25" s="5" t="s">
        <v>84</v>
      </c>
      <c r="X25" s="5" t="s">
        <v>75</v>
      </c>
      <c r="Y25" s="5" t="s">
        <v>75</v>
      </c>
      <c r="Z25" s="5" t="s">
        <v>458</v>
      </c>
      <c r="AA25" s="5" t="s">
        <v>5166</v>
      </c>
      <c r="AB25" s="5" t="s">
        <v>75</v>
      </c>
      <c r="AC25" s="5" t="s">
        <v>75</v>
      </c>
      <c r="AD25" s="5" t="s">
        <v>75</v>
      </c>
      <c r="AE25" s="5" t="s">
        <v>84</v>
      </c>
      <c r="AF25" s="5" t="s">
        <v>84</v>
      </c>
      <c r="AG25" s="5" t="s">
        <v>84</v>
      </c>
      <c r="AH25" s="5" t="s">
        <v>84</v>
      </c>
      <c r="AI25" s="5" t="s">
        <v>84</v>
      </c>
      <c r="AJ25" s="5" t="s">
        <v>5067</v>
      </c>
      <c r="AK25" s="5" t="s">
        <v>5075</v>
      </c>
      <c r="AL25" s="5" t="s">
        <v>5084</v>
      </c>
      <c r="AM25" s="5" t="s">
        <v>5094</v>
      </c>
      <c r="AN25" s="5" t="s">
        <v>84</v>
      </c>
      <c r="AO25" s="5" t="s">
        <v>5112</v>
      </c>
      <c r="AP25" s="5" t="s">
        <v>84</v>
      </c>
      <c r="AQ25" s="5" t="s">
        <v>75</v>
      </c>
      <c r="AR25" s="5" t="s">
        <v>75</v>
      </c>
      <c r="AS25" s="5" t="s">
        <v>75</v>
      </c>
      <c r="AT25" s="5" t="s">
        <v>75</v>
      </c>
      <c r="AU25" s="5" t="s">
        <v>75</v>
      </c>
      <c r="AV25" s="5" t="s">
        <v>75</v>
      </c>
      <c r="AW25" s="5" t="s">
        <v>75</v>
      </c>
      <c r="AX25" s="5" t="s">
        <v>75</v>
      </c>
      <c r="AY25" s="5" t="s">
        <v>101</v>
      </c>
      <c r="AZ25" s="5" t="s">
        <v>75</v>
      </c>
      <c r="BA25" s="5" t="s">
        <v>75</v>
      </c>
      <c r="BB25" s="5" t="s">
        <v>75</v>
      </c>
      <c r="BC25" s="5" t="s">
        <v>75</v>
      </c>
      <c r="BD25" s="5" t="s">
        <v>84</v>
      </c>
      <c r="BE25" s="5" t="s">
        <v>84</v>
      </c>
      <c r="BF25" s="5" t="s">
        <v>84</v>
      </c>
      <c r="BG25" s="5" t="s">
        <v>84</v>
      </c>
      <c r="BH25" s="5" t="s">
        <v>84</v>
      </c>
      <c r="BI25" s="5" t="s">
        <v>75</v>
      </c>
      <c r="BJ25" s="5" t="s">
        <v>75</v>
      </c>
      <c r="BK25" s="5" t="s">
        <v>75</v>
      </c>
      <c r="BL25" s="5" t="s">
        <v>75</v>
      </c>
      <c r="BM25" s="5" t="s">
        <v>75</v>
      </c>
      <c r="BN25" s="5" t="s">
        <v>75</v>
      </c>
      <c r="BO25" s="5" t="s">
        <v>75</v>
      </c>
      <c r="BP25" s="5" t="s">
        <v>75</v>
      </c>
      <c r="BQ25" s="5" t="s">
        <v>75</v>
      </c>
      <c r="BR25" s="5" t="s">
        <v>75</v>
      </c>
      <c r="BS25" s="5" t="s">
        <v>75</v>
      </c>
      <c r="BT25" s="5" t="s">
        <v>75</v>
      </c>
      <c r="BU25" s="5" t="s">
        <v>75</v>
      </c>
      <c r="BV25" s="5" t="s">
        <v>75</v>
      </c>
      <c r="BW25" s="5" t="s">
        <v>75</v>
      </c>
      <c r="BX25" s="5" t="s">
        <v>75</v>
      </c>
      <c r="BY25" s="5" t="s">
        <v>75</v>
      </c>
      <c r="BZ25" s="5" t="s">
        <v>75</v>
      </c>
      <c r="CA25" s="5" t="s">
        <v>75</v>
      </c>
      <c r="CB25" s="5" t="s">
        <v>75</v>
      </c>
      <c r="CC25" s="5" t="s">
        <v>75</v>
      </c>
      <c r="CD25" s="5" t="s">
        <v>75</v>
      </c>
      <c r="CE25" s="5" t="s">
        <v>75</v>
      </c>
      <c r="CF25" s="5" t="s">
        <v>75</v>
      </c>
      <c r="CG25" s="5" t="s">
        <v>75</v>
      </c>
      <c r="CH25" s="5" t="s">
        <v>75</v>
      </c>
      <c r="CI25" s="5" t="s">
        <v>75</v>
      </c>
      <c r="CJ25" s="5" t="s">
        <v>75</v>
      </c>
      <c r="CK25" s="5" t="s">
        <v>75</v>
      </c>
      <c r="CL25" s="5" t="s">
        <v>75</v>
      </c>
      <c r="CM25" s="5" t="s">
        <v>75</v>
      </c>
      <c r="CN25" s="5" t="s">
        <v>75</v>
      </c>
      <c r="CO25" s="5" t="s">
        <v>75</v>
      </c>
      <c r="CP25" s="5" t="s">
        <v>75</v>
      </c>
      <c r="CQ25" s="5" t="s">
        <v>75</v>
      </c>
      <c r="CR25" s="5" t="s">
        <v>75</v>
      </c>
      <c r="CS25" s="5" t="s">
        <v>75</v>
      </c>
      <c r="CT25" s="5" t="s">
        <v>75</v>
      </c>
      <c r="CU25" s="5" t="s">
        <v>75</v>
      </c>
      <c r="CV25" s="5" t="s">
        <v>75</v>
      </c>
      <c r="CW25" s="5" t="s">
        <v>75</v>
      </c>
      <c r="CX25" s="5" t="s">
        <v>75</v>
      </c>
      <c r="CY25" s="5" t="s">
        <v>75</v>
      </c>
      <c r="CZ25" s="5" t="s">
        <v>75</v>
      </c>
      <c r="DA25" s="5" t="s">
        <v>75</v>
      </c>
      <c r="DB25" s="5" t="s">
        <v>75</v>
      </c>
      <c r="DC25" s="5" t="s">
        <v>75</v>
      </c>
      <c r="DD25" s="5" t="s">
        <v>75</v>
      </c>
      <c r="DE25" s="5" t="s">
        <v>75</v>
      </c>
      <c r="DF25" s="5" t="s">
        <v>75</v>
      </c>
      <c r="DG25" s="5" t="s">
        <v>75</v>
      </c>
      <c r="DH25" s="5" t="s">
        <v>75</v>
      </c>
      <c r="DI25" s="5" t="s">
        <v>75</v>
      </c>
      <c r="DJ25" s="5" t="s">
        <v>75</v>
      </c>
      <c r="DK25" s="5" t="s">
        <v>75</v>
      </c>
      <c r="DL25" s="5" t="s">
        <v>75</v>
      </c>
      <c r="DM25" s="5" t="s">
        <v>75</v>
      </c>
      <c r="DN25" s="5" t="s">
        <v>75</v>
      </c>
      <c r="DO25" s="5" t="s">
        <v>75</v>
      </c>
      <c r="DP25" s="5" t="s">
        <v>75</v>
      </c>
    </row>
    <row r="26" spans="1:120" hidden="1" outlineLevel="1" x14ac:dyDescent="0.2">
      <c r="A26" s="6">
        <f t="shared" si="0"/>
        <v>26</v>
      </c>
      <c r="B26" s="18" t="s">
        <v>79</v>
      </c>
      <c r="C26" s="5" t="s">
        <v>75</v>
      </c>
      <c r="D26" s="5" t="s">
        <v>84</v>
      </c>
      <c r="E26" s="5" t="s">
        <v>84</v>
      </c>
      <c r="F26" s="5" t="s">
        <v>84</v>
      </c>
      <c r="G26" s="5" t="s">
        <v>84</v>
      </c>
      <c r="H26" s="5" t="s">
        <v>84</v>
      </c>
      <c r="I26" s="5" t="s">
        <v>84</v>
      </c>
      <c r="J26" s="5" t="s">
        <v>84</v>
      </c>
      <c r="K26" s="5" t="s">
        <v>84</v>
      </c>
      <c r="L26" s="5" t="s">
        <v>84</v>
      </c>
      <c r="M26" s="5" t="s">
        <v>84</v>
      </c>
      <c r="N26" s="5" t="s">
        <v>84</v>
      </c>
      <c r="O26" s="5" t="s">
        <v>84</v>
      </c>
      <c r="P26" s="5" t="s">
        <v>75</v>
      </c>
      <c r="Q26" s="5" t="s">
        <v>75</v>
      </c>
      <c r="R26" s="5" t="s">
        <v>75</v>
      </c>
      <c r="S26" s="5" t="s">
        <v>84</v>
      </c>
      <c r="T26" s="5" t="s">
        <v>84</v>
      </c>
      <c r="U26" s="5" t="s">
        <v>84</v>
      </c>
      <c r="V26" s="5" t="s">
        <v>84</v>
      </c>
      <c r="W26" s="5" t="s">
        <v>84</v>
      </c>
      <c r="X26" s="5" t="s">
        <v>75</v>
      </c>
      <c r="Y26" s="5" t="s">
        <v>75</v>
      </c>
      <c r="Z26" s="5" t="s">
        <v>84</v>
      </c>
      <c r="AA26" s="5" t="s">
        <v>84</v>
      </c>
      <c r="AB26" s="5" t="s">
        <v>75</v>
      </c>
      <c r="AC26" s="5" t="s">
        <v>75</v>
      </c>
      <c r="AD26" s="5" t="s">
        <v>75</v>
      </c>
      <c r="AE26" s="5" t="s">
        <v>84</v>
      </c>
      <c r="AF26" s="5" t="s">
        <v>84</v>
      </c>
      <c r="AG26" s="5" t="s">
        <v>84</v>
      </c>
      <c r="AH26" s="5" t="s">
        <v>84</v>
      </c>
      <c r="AI26" s="5" t="s">
        <v>84</v>
      </c>
      <c r="AJ26" s="5" t="s">
        <v>84</v>
      </c>
      <c r="AK26" s="5" t="s">
        <v>84</v>
      </c>
      <c r="AL26" s="5" t="s">
        <v>84</v>
      </c>
      <c r="AM26" s="5" t="s">
        <v>84</v>
      </c>
      <c r="AN26" s="5" t="s">
        <v>84</v>
      </c>
      <c r="AO26" s="5" t="s">
        <v>5113</v>
      </c>
      <c r="AP26" s="5" t="s">
        <v>84</v>
      </c>
      <c r="AQ26" s="5" t="s">
        <v>75</v>
      </c>
      <c r="AR26" s="5" t="s">
        <v>75</v>
      </c>
      <c r="AS26" s="5" t="s">
        <v>75</v>
      </c>
      <c r="AT26" s="5" t="s">
        <v>75</v>
      </c>
      <c r="AU26" s="5" t="s">
        <v>75</v>
      </c>
      <c r="AV26" s="5" t="s">
        <v>75</v>
      </c>
      <c r="AW26" s="5" t="s">
        <v>75</v>
      </c>
      <c r="AX26" s="5" t="s">
        <v>75</v>
      </c>
      <c r="AY26" s="5" t="s">
        <v>84</v>
      </c>
      <c r="AZ26" s="5" t="s">
        <v>75</v>
      </c>
      <c r="BA26" s="5" t="s">
        <v>75</v>
      </c>
      <c r="BB26" s="5" t="s">
        <v>75</v>
      </c>
      <c r="BC26" s="5" t="s">
        <v>75</v>
      </c>
      <c r="BD26" s="5" t="s">
        <v>84</v>
      </c>
      <c r="BE26" s="5" t="s">
        <v>84</v>
      </c>
      <c r="BF26" s="5" t="s">
        <v>84</v>
      </c>
      <c r="BG26" s="5" t="s">
        <v>84</v>
      </c>
      <c r="BH26" s="5" t="s">
        <v>84</v>
      </c>
      <c r="BI26" s="5" t="s">
        <v>75</v>
      </c>
      <c r="BJ26" s="5" t="s">
        <v>75</v>
      </c>
      <c r="BK26" s="5" t="s">
        <v>75</v>
      </c>
      <c r="BL26" s="5" t="s">
        <v>75</v>
      </c>
      <c r="BM26" s="5" t="s">
        <v>75</v>
      </c>
      <c r="BN26" s="5" t="s">
        <v>75</v>
      </c>
      <c r="BO26" s="5" t="s">
        <v>75</v>
      </c>
      <c r="BP26" s="5" t="s">
        <v>75</v>
      </c>
      <c r="BQ26" s="5" t="s">
        <v>75</v>
      </c>
      <c r="BR26" s="5" t="s">
        <v>75</v>
      </c>
      <c r="BS26" s="5" t="s">
        <v>75</v>
      </c>
      <c r="BT26" s="5" t="s">
        <v>75</v>
      </c>
      <c r="BU26" s="5" t="s">
        <v>75</v>
      </c>
      <c r="BV26" s="5" t="s">
        <v>75</v>
      </c>
      <c r="BW26" s="5" t="s">
        <v>75</v>
      </c>
      <c r="BX26" s="5" t="s">
        <v>75</v>
      </c>
      <c r="BY26" s="5" t="s">
        <v>75</v>
      </c>
      <c r="BZ26" s="5" t="s">
        <v>75</v>
      </c>
      <c r="CA26" s="5" t="s">
        <v>75</v>
      </c>
      <c r="CB26" s="5" t="s">
        <v>75</v>
      </c>
      <c r="CC26" s="5" t="s">
        <v>75</v>
      </c>
      <c r="CD26" s="5" t="s">
        <v>75</v>
      </c>
      <c r="CE26" s="5" t="s">
        <v>75</v>
      </c>
      <c r="CF26" s="5" t="s">
        <v>75</v>
      </c>
      <c r="CG26" s="5" t="s">
        <v>75</v>
      </c>
      <c r="CH26" s="5" t="s">
        <v>75</v>
      </c>
      <c r="CI26" s="5" t="s">
        <v>75</v>
      </c>
      <c r="CJ26" s="5" t="s">
        <v>75</v>
      </c>
      <c r="CK26" s="5" t="s">
        <v>75</v>
      </c>
      <c r="CL26" s="5" t="s">
        <v>75</v>
      </c>
      <c r="CM26" s="5" t="s">
        <v>75</v>
      </c>
      <c r="CN26" s="5" t="s">
        <v>75</v>
      </c>
      <c r="CO26" s="5" t="s">
        <v>75</v>
      </c>
      <c r="CP26" s="5" t="s">
        <v>75</v>
      </c>
      <c r="CQ26" s="5" t="s">
        <v>75</v>
      </c>
      <c r="CR26" s="5" t="s">
        <v>75</v>
      </c>
      <c r="CS26" s="5" t="s">
        <v>75</v>
      </c>
      <c r="CT26" s="5" t="s">
        <v>75</v>
      </c>
      <c r="CU26" s="5" t="s">
        <v>75</v>
      </c>
      <c r="CV26" s="5" t="s">
        <v>75</v>
      </c>
      <c r="CW26" s="5" t="s">
        <v>75</v>
      </c>
      <c r="CX26" s="5" t="s">
        <v>75</v>
      </c>
      <c r="CY26" s="5" t="s">
        <v>75</v>
      </c>
      <c r="CZ26" s="5" t="s">
        <v>75</v>
      </c>
      <c r="DA26" s="5" t="s">
        <v>75</v>
      </c>
      <c r="DB26" s="5" t="s">
        <v>75</v>
      </c>
      <c r="DC26" s="5" t="s">
        <v>75</v>
      </c>
      <c r="DD26" s="5" t="s">
        <v>75</v>
      </c>
      <c r="DE26" s="5" t="s">
        <v>75</v>
      </c>
      <c r="DF26" s="5" t="s">
        <v>75</v>
      </c>
      <c r="DG26" s="5" t="s">
        <v>75</v>
      </c>
      <c r="DH26" s="5" t="s">
        <v>75</v>
      </c>
      <c r="DI26" s="5" t="s">
        <v>75</v>
      </c>
      <c r="DJ26" s="5" t="s">
        <v>75</v>
      </c>
      <c r="DK26" s="5" t="s">
        <v>75</v>
      </c>
      <c r="DL26" s="5" t="s">
        <v>75</v>
      </c>
      <c r="DM26" s="5" t="s">
        <v>75</v>
      </c>
      <c r="DN26" s="5" t="s">
        <v>75</v>
      </c>
      <c r="DO26" s="5" t="s">
        <v>75</v>
      </c>
      <c r="DP26" s="5" t="s">
        <v>75</v>
      </c>
    </row>
    <row r="27" spans="1:120" hidden="1" outlineLevel="1" x14ac:dyDescent="0.2">
      <c r="A27" s="6">
        <f t="shared" si="0"/>
        <v>27</v>
      </c>
      <c r="B27" s="18" t="s">
        <v>80</v>
      </c>
      <c r="C27" s="5" t="s">
        <v>75</v>
      </c>
      <c r="D27" s="5" t="s">
        <v>84</v>
      </c>
      <c r="E27" s="5" t="s">
        <v>84</v>
      </c>
      <c r="F27" s="5" t="s">
        <v>84</v>
      </c>
      <c r="G27" s="5" t="s">
        <v>84</v>
      </c>
      <c r="H27" s="5" t="s">
        <v>84</v>
      </c>
      <c r="I27" s="5" t="s">
        <v>84</v>
      </c>
      <c r="J27" s="5" t="s">
        <v>84</v>
      </c>
      <c r="K27" s="5" t="s">
        <v>84</v>
      </c>
      <c r="L27" s="5" t="s">
        <v>84</v>
      </c>
      <c r="M27" s="5" t="s">
        <v>84</v>
      </c>
      <c r="N27" s="5" t="s">
        <v>84</v>
      </c>
      <c r="O27" s="5" t="s">
        <v>5181</v>
      </c>
      <c r="P27" s="5" t="s">
        <v>75</v>
      </c>
      <c r="Q27" s="5" t="s">
        <v>75</v>
      </c>
      <c r="R27" s="5" t="s">
        <v>75</v>
      </c>
      <c r="S27" s="5" t="s">
        <v>84</v>
      </c>
      <c r="T27" s="5" t="s">
        <v>84</v>
      </c>
      <c r="U27" s="5" t="s">
        <v>84</v>
      </c>
      <c r="V27" s="5" t="s">
        <v>84</v>
      </c>
      <c r="W27" s="5" t="s">
        <v>84</v>
      </c>
      <c r="X27" s="5" t="s">
        <v>75</v>
      </c>
      <c r="Y27" s="5" t="s">
        <v>75</v>
      </c>
      <c r="Z27" s="5" t="s">
        <v>84</v>
      </c>
      <c r="AA27" s="5" t="s">
        <v>84</v>
      </c>
      <c r="AB27" s="5" t="s">
        <v>75</v>
      </c>
      <c r="AC27" s="5" t="s">
        <v>75</v>
      </c>
      <c r="AD27" s="5" t="s">
        <v>75</v>
      </c>
      <c r="AE27" s="5" t="s">
        <v>84</v>
      </c>
      <c r="AF27" s="5" t="s">
        <v>84</v>
      </c>
      <c r="AG27" s="5" t="s">
        <v>84</v>
      </c>
      <c r="AH27" s="5" t="s">
        <v>84</v>
      </c>
      <c r="AI27" s="5" t="s">
        <v>84</v>
      </c>
      <c r="AJ27" s="5" t="s">
        <v>84</v>
      </c>
      <c r="AK27" s="5" t="s">
        <v>84</v>
      </c>
      <c r="AL27" s="5" t="s">
        <v>84</v>
      </c>
      <c r="AM27" s="5" t="s">
        <v>84</v>
      </c>
      <c r="AN27" s="5" t="s">
        <v>84</v>
      </c>
      <c r="AO27" s="5" t="s">
        <v>5114</v>
      </c>
      <c r="AP27" s="5" t="s">
        <v>84</v>
      </c>
      <c r="AQ27" s="5" t="s">
        <v>75</v>
      </c>
      <c r="AR27" s="5" t="s">
        <v>75</v>
      </c>
      <c r="AS27" s="5" t="s">
        <v>75</v>
      </c>
      <c r="AT27" s="5" t="s">
        <v>75</v>
      </c>
      <c r="AU27" s="5" t="s">
        <v>75</v>
      </c>
      <c r="AV27" s="5" t="s">
        <v>75</v>
      </c>
      <c r="AW27" s="5" t="s">
        <v>75</v>
      </c>
      <c r="AX27" s="5" t="s">
        <v>75</v>
      </c>
      <c r="AY27" s="5" t="s">
        <v>84</v>
      </c>
      <c r="AZ27" s="5" t="s">
        <v>75</v>
      </c>
      <c r="BA27" s="5" t="s">
        <v>75</v>
      </c>
      <c r="BB27" s="5" t="s">
        <v>75</v>
      </c>
      <c r="BC27" s="5" t="s">
        <v>75</v>
      </c>
      <c r="BD27" s="5" t="s">
        <v>84</v>
      </c>
      <c r="BE27" s="5" t="s">
        <v>84</v>
      </c>
      <c r="BF27" s="5" t="s">
        <v>84</v>
      </c>
      <c r="BG27" s="5" t="s">
        <v>84</v>
      </c>
      <c r="BH27" s="5" t="s">
        <v>84</v>
      </c>
      <c r="BI27" s="5" t="s">
        <v>75</v>
      </c>
      <c r="BJ27" s="5" t="s">
        <v>75</v>
      </c>
      <c r="BK27" s="5" t="s">
        <v>75</v>
      </c>
      <c r="BL27" s="5" t="s">
        <v>75</v>
      </c>
      <c r="BM27" s="5" t="s">
        <v>75</v>
      </c>
      <c r="BN27" s="5" t="s">
        <v>75</v>
      </c>
      <c r="BO27" s="5" t="s">
        <v>75</v>
      </c>
      <c r="BP27" s="5" t="s">
        <v>75</v>
      </c>
      <c r="BQ27" s="5" t="s">
        <v>75</v>
      </c>
      <c r="BR27" s="5" t="s">
        <v>75</v>
      </c>
      <c r="BS27" s="5" t="s">
        <v>75</v>
      </c>
      <c r="BT27" s="5" t="s">
        <v>75</v>
      </c>
      <c r="BU27" s="5" t="s">
        <v>75</v>
      </c>
      <c r="BV27" s="5" t="s">
        <v>75</v>
      </c>
      <c r="BW27" s="5" t="s">
        <v>75</v>
      </c>
      <c r="BX27" s="5" t="s">
        <v>75</v>
      </c>
      <c r="BY27" s="5" t="s">
        <v>75</v>
      </c>
      <c r="BZ27" s="5" t="s">
        <v>75</v>
      </c>
      <c r="CA27" s="5" t="s">
        <v>75</v>
      </c>
      <c r="CB27" s="5" t="s">
        <v>75</v>
      </c>
      <c r="CC27" s="5" t="s">
        <v>75</v>
      </c>
      <c r="CD27" s="5" t="s">
        <v>75</v>
      </c>
      <c r="CE27" s="5" t="s">
        <v>75</v>
      </c>
      <c r="CF27" s="5" t="s">
        <v>75</v>
      </c>
      <c r="CG27" s="5" t="s">
        <v>75</v>
      </c>
      <c r="CH27" s="5" t="s">
        <v>75</v>
      </c>
      <c r="CI27" s="5" t="s">
        <v>75</v>
      </c>
      <c r="CJ27" s="5" t="s">
        <v>75</v>
      </c>
      <c r="CK27" s="5" t="s">
        <v>75</v>
      </c>
      <c r="CL27" s="5" t="s">
        <v>75</v>
      </c>
      <c r="CM27" s="5" t="s">
        <v>75</v>
      </c>
      <c r="CN27" s="5" t="s">
        <v>75</v>
      </c>
      <c r="CO27" s="5" t="s">
        <v>75</v>
      </c>
      <c r="CP27" s="5" t="s">
        <v>75</v>
      </c>
      <c r="CQ27" s="5" t="s">
        <v>75</v>
      </c>
      <c r="CR27" s="5" t="s">
        <v>75</v>
      </c>
      <c r="CS27" s="5" t="s">
        <v>75</v>
      </c>
      <c r="CT27" s="5" t="s">
        <v>75</v>
      </c>
      <c r="CU27" s="5" t="s">
        <v>75</v>
      </c>
      <c r="CV27" s="5" t="s">
        <v>75</v>
      </c>
      <c r="CW27" s="5" t="s">
        <v>75</v>
      </c>
      <c r="CX27" s="5" t="s">
        <v>75</v>
      </c>
      <c r="CY27" s="5" t="s">
        <v>75</v>
      </c>
      <c r="CZ27" s="5" t="s">
        <v>75</v>
      </c>
      <c r="DA27" s="5" t="s">
        <v>75</v>
      </c>
      <c r="DB27" s="5" t="s">
        <v>75</v>
      </c>
      <c r="DC27" s="5" t="s">
        <v>75</v>
      </c>
      <c r="DD27" s="5" t="s">
        <v>75</v>
      </c>
      <c r="DE27" s="5" t="s">
        <v>75</v>
      </c>
      <c r="DF27" s="5" t="s">
        <v>75</v>
      </c>
      <c r="DG27" s="5" t="s">
        <v>75</v>
      </c>
      <c r="DH27" s="5" t="s">
        <v>75</v>
      </c>
      <c r="DI27" s="5" t="s">
        <v>75</v>
      </c>
      <c r="DJ27" s="5" t="s">
        <v>75</v>
      </c>
      <c r="DK27" s="5" t="s">
        <v>75</v>
      </c>
      <c r="DL27" s="5" t="s">
        <v>75</v>
      </c>
      <c r="DM27" s="5" t="s">
        <v>75</v>
      </c>
      <c r="DN27" s="5" t="s">
        <v>75</v>
      </c>
      <c r="DO27" s="5" t="s">
        <v>75</v>
      </c>
      <c r="DP27" s="5" t="s">
        <v>75</v>
      </c>
    </row>
    <row r="28" spans="1:120" hidden="1" outlineLevel="1" x14ac:dyDescent="0.2">
      <c r="A28" s="6">
        <f t="shared" si="0"/>
        <v>28</v>
      </c>
      <c r="B28" s="18" t="s">
        <v>53</v>
      </c>
      <c r="C28" s="5" t="s">
        <v>75</v>
      </c>
      <c r="D28" s="5" t="s">
        <v>5192</v>
      </c>
      <c r="E28" s="5" t="s">
        <v>5369</v>
      </c>
      <c r="F28" s="5" t="s">
        <v>5238</v>
      </c>
      <c r="G28" s="5" t="s">
        <v>5201</v>
      </c>
      <c r="H28" s="5" t="s">
        <v>5210</v>
      </c>
      <c r="I28" s="5" t="s">
        <v>5256</v>
      </c>
      <c r="J28" s="5" t="s">
        <v>5193</v>
      </c>
      <c r="K28" s="5" t="s">
        <v>185</v>
      </c>
      <c r="L28" s="5" t="s">
        <v>5269</v>
      </c>
      <c r="M28" s="5" t="s">
        <v>5270</v>
      </c>
      <c r="N28" s="5" t="s">
        <v>186</v>
      </c>
      <c r="O28" s="5" t="s">
        <v>187</v>
      </c>
      <c r="P28" s="35" t="s">
        <v>116</v>
      </c>
      <c r="Q28" s="35" t="s">
        <v>124</v>
      </c>
      <c r="R28" s="35" t="s">
        <v>124</v>
      </c>
      <c r="S28" s="5" t="s">
        <v>214</v>
      </c>
      <c r="T28" s="5" t="s">
        <v>223</v>
      </c>
      <c r="U28" s="5" t="s">
        <v>233</v>
      </c>
      <c r="V28" s="5" t="s">
        <v>233</v>
      </c>
      <c r="W28" s="5" t="s">
        <v>259</v>
      </c>
      <c r="X28" s="5" t="s">
        <v>5143</v>
      </c>
      <c r="Y28" s="5" t="s">
        <v>5144</v>
      </c>
      <c r="Z28" s="5" t="s">
        <v>5155</v>
      </c>
      <c r="AA28" s="5" t="s">
        <v>5167</v>
      </c>
      <c r="AB28" s="5" t="s">
        <v>75</v>
      </c>
      <c r="AC28" s="5" t="s">
        <v>75</v>
      </c>
      <c r="AD28" s="5" t="s">
        <v>75</v>
      </c>
      <c r="AE28" s="5" t="s">
        <v>131</v>
      </c>
      <c r="AF28" s="5" t="s">
        <v>283</v>
      </c>
      <c r="AG28" s="5" t="s">
        <v>293</v>
      </c>
      <c r="AH28" s="5" t="s">
        <v>305</v>
      </c>
      <c r="AI28" s="5" t="s">
        <v>317</v>
      </c>
      <c r="AJ28" s="5" t="s">
        <v>5068</v>
      </c>
      <c r="AK28" s="5" t="s">
        <v>5076</v>
      </c>
      <c r="AL28" s="5" t="s">
        <v>5085</v>
      </c>
      <c r="AM28" s="5" t="s">
        <v>5095</v>
      </c>
      <c r="AN28" s="5" t="s">
        <v>5102</v>
      </c>
      <c r="AO28" s="5" t="s">
        <v>5115</v>
      </c>
      <c r="AP28" s="5" t="s">
        <v>5128</v>
      </c>
      <c r="AQ28" s="5" t="s">
        <v>75</v>
      </c>
      <c r="AR28" s="5" t="s">
        <v>75</v>
      </c>
      <c r="AS28" s="5" t="s">
        <v>75</v>
      </c>
      <c r="AT28" s="5" t="s">
        <v>75</v>
      </c>
      <c r="AU28" s="5" t="s">
        <v>75</v>
      </c>
      <c r="AV28" s="5" t="s">
        <v>75</v>
      </c>
      <c r="AW28" s="5" t="s">
        <v>75</v>
      </c>
      <c r="AX28" s="5" t="s">
        <v>75</v>
      </c>
      <c r="AY28" s="5" t="s">
        <v>102</v>
      </c>
      <c r="AZ28" s="5" t="s">
        <v>75</v>
      </c>
      <c r="BA28" s="5" t="s">
        <v>75</v>
      </c>
      <c r="BB28" s="5" t="s">
        <v>140</v>
      </c>
      <c r="BC28" s="5" t="s">
        <v>153</v>
      </c>
      <c r="BD28" s="5" t="s">
        <v>5303</v>
      </c>
      <c r="BE28" s="5" t="s">
        <v>5304</v>
      </c>
      <c r="BF28" s="5" t="s">
        <v>5318</v>
      </c>
      <c r="BG28" s="5" t="s">
        <v>5334</v>
      </c>
      <c r="BH28" s="5" t="s">
        <v>5334</v>
      </c>
      <c r="BI28" s="5" t="s">
        <v>75</v>
      </c>
      <c r="BJ28" s="5" t="s">
        <v>75</v>
      </c>
      <c r="BK28" s="5" t="s">
        <v>75</v>
      </c>
      <c r="BL28" s="5" t="s">
        <v>75</v>
      </c>
      <c r="BM28" s="5" t="s">
        <v>75</v>
      </c>
      <c r="BN28" s="5" t="s">
        <v>75</v>
      </c>
      <c r="BO28" s="5" t="s">
        <v>75</v>
      </c>
      <c r="BP28" s="5" t="s">
        <v>75</v>
      </c>
      <c r="BQ28" s="5" t="s">
        <v>75</v>
      </c>
      <c r="BR28" s="5" t="s">
        <v>75</v>
      </c>
      <c r="BS28" s="5" t="s">
        <v>75</v>
      </c>
      <c r="BT28" s="5" t="s">
        <v>75</v>
      </c>
      <c r="BU28" s="5" t="s">
        <v>75</v>
      </c>
      <c r="BV28" s="5" t="s">
        <v>75</v>
      </c>
      <c r="BW28" s="5" t="s">
        <v>75</v>
      </c>
      <c r="BX28" s="5" t="s">
        <v>75</v>
      </c>
      <c r="BY28" s="5" t="s">
        <v>75</v>
      </c>
      <c r="BZ28" s="5" t="s">
        <v>75</v>
      </c>
      <c r="CA28" s="5" t="s">
        <v>75</v>
      </c>
      <c r="CB28" s="5" t="s">
        <v>75</v>
      </c>
      <c r="CC28" s="5" t="s">
        <v>75</v>
      </c>
      <c r="CD28" s="5" t="s">
        <v>75</v>
      </c>
      <c r="CE28" s="5" t="s">
        <v>75</v>
      </c>
      <c r="CF28" s="5" t="s">
        <v>75</v>
      </c>
      <c r="CG28" s="5" t="s">
        <v>75</v>
      </c>
      <c r="CH28" s="5" t="s">
        <v>75</v>
      </c>
      <c r="CI28" s="5" t="s">
        <v>75</v>
      </c>
      <c r="CJ28" s="5" t="s">
        <v>75</v>
      </c>
      <c r="CK28" s="5" t="s">
        <v>75</v>
      </c>
      <c r="CL28" s="5" t="s">
        <v>75</v>
      </c>
      <c r="CM28" s="5" t="s">
        <v>75</v>
      </c>
      <c r="CN28" s="5" t="s">
        <v>75</v>
      </c>
      <c r="CO28" s="5" t="s">
        <v>75</v>
      </c>
      <c r="CP28" s="5" t="s">
        <v>75</v>
      </c>
      <c r="CQ28" s="5" t="s">
        <v>75</v>
      </c>
      <c r="CR28" s="5" t="s">
        <v>75</v>
      </c>
      <c r="CS28" s="5" t="s">
        <v>75</v>
      </c>
      <c r="CT28" s="5" t="s">
        <v>75</v>
      </c>
      <c r="CU28" s="5" t="s">
        <v>75</v>
      </c>
      <c r="CV28" s="5" t="s">
        <v>75</v>
      </c>
      <c r="CW28" s="5" t="s">
        <v>75</v>
      </c>
      <c r="CX28" s="5" t="s">
        <v>75</v>
      </c>
      <c r="CY28" s="5" t="s">
        <v>75</v>
      </c>
      <c r="CZ28" s="5" t="s">
        <v>75</v>
      </c>
      <c r="DA28" s="5" t="s">
        <v>75</v>
      </c>
      <c r="DB28" s="5" t="s">
        <v>75</v>
      </c>
      <c r="DC28" s="5" t="s">
        <v>75</v>
      </c>
      <c r="DD28" s="5" t="s">
        <v>75</v>
      </c>
      <c r="DE28" s="5" t="s">
        <v>75</v>
      </c>
      <c r="DF28" s="5" t="s">
        <v>75</v>
      </c>
      <c r="DG28" s="5" t="s">
        <v>75</v>
      </c>
      <c r="DH28" s="5" t="s">
        <v>75</v>
      </c>
      <c r="DI28" s="5" t="s">
        <v>75</v>
      </c>
      <c r="DJ28" s="5" t="s">
        <v>75</v>
      </c>
      <c r="DK28" s="5" t="s">
        <v>75</v>
      </c>
      <c r="DL28" s="5" t="s">
        <v>75</v>
      </c>
      <c r="DM28" s="5" t="s">
        <v>75</v>
      </c>
      <c r="DN28" s="5" t="s">
        <v>75</v>
      </c>
      <c r="DO28" s="5" t="s">
        <v>75</v>
      </c>
      <c r="DP28" s="5" t="s">
        <v>75</v>
      </c>
    </row>
    <row r="29" spans="1:120" ht="38.25" hidden="1" outlineLevel="1" x14ac:dyDescent="0.2">
      <c r="A29" s="6">
        <f t="shared" si="0"/>
        <v>29</v>
      </c>
      <c r="B29" s="18" t="s">
        <v>64</v>
      </c>
      <c r="C29" s="5" t="s">
        <v>75</v>
      </c>
      <c r="D29" s="5" t="s">
        <v>66</v>
      </c>
      <c r="E29" s="5" t="s">
        <v>85</v>
      </c>
      <c r="F29" s="5" t="s">
        <v>88</v>
      </c>
      <c r="G29" s="5" t="s">
        <v>90</v>
      </c>
      <c r="H29" s="5" t="s">
        <v>94</v>
      </c>
      <c r="I29" s="5" t="s">
        <v>97</v>
      </c>
      <c r="J29" s="5" t="s">
        <v>88</v>
      </c>
      <c r="K29" s="5" t="s">
        <v>88</v>
      </c>
      <c r="L29" s="5" t="s">
        <v>188</v>
      </c>
      <c r="M29" s="5" t="s">
        <v>103</v>
      </c>
      <c r="N29" s="5" t="s">
        <v>94</v>
      </c>
      <c r="O29" s="5" t="s">
        <v>189</v>
      </c>
      <c r="P29" s="5" t="s">
        <v>127</v>
      </c>
      <c r="Q29" s="5" t="s">
        <v>126</v>
      </c>
      <c r="R29" s="5" t="s">
        <v>204</v>
      </c>
      <c r="S29" s="5" t="s">
        <v>88</v>
      </c>
      <c r="T29" s="5" t="s">
        <v>88</v>
      </c>
      <c r="U29" s="5" t="s">
        <v>88</v>
      </c>
      <c r="V29" s="5" t="s">
        <v>88</v>
      </c>
      <c r="W29" s="5" t="s">
        <v>88</v>
      </c>
      <c r="X29" s="5" t="s">
        <v>5145</v>
      </c>
      <c r="Y29" s="5" t="s">
        <v>75</v>
      </c>
      <c r="Z29" s="5" t="s">
        <v>5156</v>
      </c>
      <c r="AA29" s="5" t="s">
        <v>5168</v>
      </c>
      <c r="AB29" s="5" t="s">
        <v>75</v>
      </c>
      <c r="AC29" s="5" t="s">
        <v>75</v>
      </c>
      <c r="AD29" s="5" t="s">
        <v>75</v>
      </c>
      <c r="AE29" s="5" t="s">
        <v>88</v>
      </c>
      <c r="AF29" s="5" t="s">
        <v>88</v>
      </c>
      <c r="AG29" s="5" t="s">
        <v>88</v>
      </c>
      <c r="AH29" s="5" t="s">
        <v>88</v>
      </c>
      <c r="AI29" s="5" t="s">
        <v>318</v>
      </c>
      <c r="AJ29" s="5" t="s">
        <v>88</v>
      </c>
      <c r="AK29" s="5" t="s">
        <v>88</v>
      </c>
      <c r="AL29" s="5" t="s">
        <v>88</v>
      </c>
      <c r="AM29" s="5" t="s">
        <v>88</v>
      </c>
      <c r="AN29" s="5" t="s">
        <v>88</v>
      </c>
      <c r="AO29" s="5" t="s">
        <v>88</v>
      </c>
      <c r="AP29" s="5" t="s">
        <v>88</v>
      </c>
      <c r="AQ29" s="5" t="s">
        <v>75</v>
      </c>
      <c r="AR29" s="5" t="s">
        <v>75</v>
      </c>
      <c r="AS29" s="5" t="s">
        <v>75</v>
      </c>
      <c r="AT29" s="5" t="s">
        <v>75</v>
      </c>
      <c r="AU29" s="5" t="s">
        <v>75</v>
      </c>
      <c r="AV29" s="5" t="s">
        <v>75</v>
      </c>
      <c r="AW29" s="5" t="s">
        <v>75</v>
      </c>
      <c r="AX29" s="5" t="s">
        <v>75</v>
      </c>
      <c r="AY29" s="5" t="s">
        <v>103</v>
      </c>
      <c r="AZ29" s="5" t="s">
        <v>75</v>
      </c>
      <c r="BA29" s="5" t="s">
        <v>75</v>
      </c>
      <c r="BB29" s="5" t="s">
        <v>141</v>
      </c>
      <c r="BC29" s="5" t="s">
        <v>141</v>
      </c>
      <c r="BD29" s="5" t="s">
        <v>85</v>
      </c>
      <c r="BE29" s="5" t="s">
        <v>85</v>
      </c>
      <c r="BF29" s="5" t="s">
        <v>85</v>
      </c>
      <c r="BG29" s="5" t="s">
        <v>5335</v>
      </c>
      <c r="BH29" s="5" t="s">
        <v>5335</v>
      </c>
      <c r="BI29" s="5" t="s">
        <v>75</v>
      </c>
      <c r="BJ29" s="5" t="s">
        <v>75</v>
      </c>
      <c r="BK29" s="5" t="s">
        <v>75</v>
      </c>
      <c r="BL29" s="5" t="s">
        <v>75</v>
      </c>
      <c r="BM29" s="5" t="s">
        <v>75</v>
      </c>
      <c r="BN29" s="5" t="s">
        <v>75</v>
      </c>
      <c r="BO29" s="5" t="s">
        <v>75</v>
      </c>
      <c r="BP29" s="5" t="s">
        <v>75</v>
      </c>
      <c r="BQ29" s="5" t="s">
        <v>75</v>
      </c>
      <c r="BR29" s="5" t="s">
        <v>75</v>
      </c>
      <c r="BS29" s="5" t="s">
        <v>75</v>
      </c>
      <c r="BT29" s="5" t="s">
        <v>75</v>
      </c>
      <c r="BU29" s="5" t="s">
        <v>75</v>
      </c>
      <c r="BV29" s="5" t="s">
        <v>75</v>
      </c>
      <c r="BW29" s="5" t="s">
        <v>75</v>
      </c>
      <c r="BX29" s="5" t="s">
        <v>75</v>
      </c>
      <c r="BY29" s="5" t="s">
        <v>75</v>
      </c>
      <c r="BZ29" s="5" t="s">
        <v>75</v>
      </c>
      <c r="CA29" s="5" t="s">
        <v>75</v>
      </c>
      <c r="CB29" s="5" t="s">
        <v>75</v>
      </c>
      <c r="CC29" s="5" t="s">
        <v>75</v>
      </c>
      <c r="CD29" s="5" t="s">
        <v>75</v>
      </c>
      <c r="CE29" s="5" t="s">
        <v>75</v>
      </c>
      <c r="CF29" s="5" t="s">
        <v>75</v>
      </c>
      <c r="CG29" s="5" t="s">
        <v>75</v>
      </c>
      <c r="CH29" s="5" t="s">
        <v>75</v>
      </c>
      <c r="CI29" s="5" t="s">
        <v>75</v>
      </c>
      <c r="CJ29" s="5" t="s">
        <v>75</v>
      </c>
      <c r="CK29" s="5" t="s">
        <v>75</v>
      </c>
      <c r="CL29" s="5" t="s">
        <v>75</v>
      </c>
      <c r="CM29" s="5" t="s">
        <v>75</v>
      </c>
      <c r="CN29" s="5" t="s">
        <v>75</v>
      </c>
      <c r="CO29" s="5" t="s">
        <v>75</v>
      </c>
      <c r="CP29" s="5" t="s">
        <v>75</v>
      </c>
      <c r="CQ29" s="5" t="s">
        <v>75</v>
      </c>
      <c r="CR29" s="5" t="s">
        <v>75</v>
      </c>
      <c r="CS29" s="5" t="s">
        <v>75</v>
      </c>
      <c r="CT29" s="5" t="s">
        <v>75</v>
      </c>
      <c r="CU29" s="5" t="s">
        <v>75</v>
      </c>
      <c r="CV29" s="5" t="s">
        <v>75</v>
      </c>
      <c r="CW29" s="5" t="s">
        <v>75</v>
      </c>
      <c r="CX29" s="5" t="s">
        <v>75</v>
      </c>
      <c r="CY29" s="5" t="s">
        <v>75</v>
      </c>
      <c r="CZ29" s="5" t="s">
        <v>75</v>
      </c>
      <c r="DA29" s="5" t="s">
        <v>75</v>
      </c>
      <c r="DB29" s="5" t="s">
        <v>75</v>
      </c>
      <c r="DC29" s="5" t="s">
        <v>75</v>
      </c>
      <c r="DD29" s="5" t="s">
        <v>75</v>
      </c>
      <c r="DE29" s="5" t="s">
        <v>75</v>
      </c>
      <c r="DF29" s="5" t="s">
        <v>75</v>
      </c>
      <c r="DG29" s="5" t="s">
        <v>75</v>
      </c>
      <c r="DH29" s="5" t="s">
        <v>75</v>
      </c>
      <c r="DI29" s="5" t="s">
        <v>75</v>
      </c>
      <c r="DJ29" s="5" t="s">
        <v>75</v>
      </c>
      <c r="DK29" s="5" t="s">
        <v>75</v>
      </c>
      <c r="DL29" s="5" t="s">
        <v>75</v>
      </c>
      <c r="DM29" s="5" t="s">
        <v>75</v>
      </c>
      <c r="DN29" s="5" t="s">
        <v>75</v>
      </c>
      <c r="DO29" s="5" t="s">
        <v>75</v>
      </c>
      <c r="DP29" s="5" t="s">
        <v>75</v>
      </c>
    </row>
    <row r="30" spans="1:120" ht="38.25" hidden="1" outlineLevel="1" x14ac:dyDescent="0.2">
      <c r="A30" s="6">
        <f t="shared" si="0"/>
        <v>30</v>
      </c>
      <c r="B30" s="18" t="s">
        <v>54</v>
      </c>
      <c r="C30" s="5" t="s">
        <v>75</v>
      </c>
      <c r="D30" s="5" t="s">
        <v>5370</v>
      </c>
      <c r="E30" s="5" t="s">
        <v>5371</v>
      </c>
      <c r="F30" s="5" t="s">
        <v>5239</v>
      </c>
      <c r="G30" s="5" t="s">
        <v>5202</v>
      </c>
      <c r="H30" s="5" t="s">
        <v>5211</v>
      </c>
      <c r="I30" s="5" t="s">
        <v>5352</v>
      </c>
      <c r="J30" s="5" t="s">
        <v>5271</v>
      </c>
      <c r="K30" s="5" t="s">
        <v>5353</v>
      </c>
      <c r="L30" s="5" t="s">
        <v>5226</v>
      </c>
      <c r="M30" s="5" t="s">
        <v>5272</v>
      </c>
      <c r="N30" s="5" t="s">
        <v>5227</v>
      </c>
      <c r="O30" s="5" t="s">
        <v>190</v>
      </c>
      <c r="P30" s="5" t="s">
        <v>75</v>
      </c>
      <c r="Q30" s="5" t="s">
        <v>75</v>
      </c>
      <c r="R30" s="5" t="s">
        <v>75</v>
      </c>
      <c r="S30" s="39" t="s">
        <v>215</v>
      </c>
      <c r="T30" s="5" t="s">
        <v>224</v>
      </c>
      <c r="U30" s="5" t="s">
        <v>234</v>
      </c>
      <c r="V30" s="5" t="s">
        <v>244</v>
      </c>
      <c r="W30" s="5" t="s">
        <v>260</v>
      </c>
      <c r="X30" s="5" t="s">
        <v>75</v>
      </c>
      <c r="Y30" s="5" t="s">
        <v>75</v>
      </c>
      <c r="Z30" s="5" t="s">
        <v>5157</v>
      </c>
      <c r="AA30" s="5" t="s">
        <v>5169</v>
      </c>
      <c r="AB30" s="5" t="s">
        <v>75</v>
      </c>
      <c r="AC30" s="5" t="s">
        <v>75</v>
      </c>
      <c r="AD30" s="5" t="s">
        <v>75</v>
      </c>
      <c r="AE30" s="5" t="s">
        <v>84</v>
      </c>
      <c r="AF30" s="5" t="s">
        <v>284</v>
      </c>
      <c r="AG30" s="5" t="s">
        <v>294</v>
      </c>
      <c r="AH30" s="5" t="s">
        <v>306</v>
      </c>
      <c r="AI30" s="5" t="s">
        <v>319</v>
      </c>
      <c r="AJ30" s="5" t="s">
        <v>739</v>
      </c>
      <c r="AK30" s="5" t="s">
        <v>328</v>
      </c>
      <c r="AL30" s="5" t="s">
        <v>5086</v>
      </c>
      <c r="AM30" s="5" t="s">
        <v>5096</v>
      </c>
      <c r="AN30" s="5" t="s">
        <v>5103</v>
      </c>
      <c r="AO30" s="5" t="s">
        <v>5116</v>
      </c>
      <c r="AP30" s="5" t="s">
        <v>5129</v>
      </c>
      <c r="AQ30" s="5" t="s">
        <v>75</v>
      </c>
      <c r="AR30" s="5" t="s">
        <v>75</v>
      </c>
      <c r="AS30" s="5" t="s">
        <v>75</v>
      </c>
      <c r="AT30" s="5" t="s">
        <v>75</v>
      </c>
      <c r="AU30" s="5" t="s">
        <v>75</v>
      </c>
      <c r="AV30" s="5" t="s">
        <v>75</v>
      </c>
      <c r="AW30" s="5" t="s">
        <v>75</v>
      </c>
      <c r="AX30" s="5" t="s">
        <v>75</v>
      </c>
      <c r="AY30" s="5" t="s">
        <v>104</v>
      </c>
      <c r="AZ30" s="5" t="s">
        <v>75</v>
      </c>
      <c r="BA30" s="5" t="s">
        <v>75</v>
      </c>
      <c r="BB30" s="5" t="s">
        <v>142</v>
      </c>
      <c r="BC30" s="39" t="s">
        <v>154</v>
      </c>
      <c r="BD30" s="5" t="s">
        <v>84</v>
      </c>
      <c r="BE30" s="5" t="s">
        <v>234</v>
      </c>
      <c r="BF30" s="5" t="s">
        <v>5319</v>
      </c>
      <c r="BG30" s="5" t="s">
        <v>84</v>
      </c>
      <c r="BH30" s="5" t="s">
        <v>5342</v>
      </c>
      <c r="BI30" s="5" t="s">
        <v>75</v>
      </c>
      <c r="BJ30" s="5" t="s">
        <v>75</v>
      </c>
      <c r="BK30" s="5" t="s">
        <v>75</v>
      </c>
      <c r="BL30" s="5" t="s">
        <v>75</v>
      </c>
      <c r="BM30" s="5" t="s">
        <v>75</v>
      </c>
      <c r="BN30" s="5" t="s">
        <v>75</v>
      </c>
      <c r="BO30" s="5" t="s">
        <v>75</v>
      </c>
      <c r="BP30" s="5" t="s">
        <v>75</v>
      </c>
      <c r="BQ30" s="5" t="s">
        <v>75</v>
      </c>
      <c r="BR30" s="5" t="s">
        <v>75</v>
      </c>
      <c r="BS30" s="5" t="s">
        <v>75</v>
      </c>
      <c r="BT30" s="5" t="s">
        <v>75</v>
      </c>
      <c r="BU30" s="5" t="s">
        <v>75</v>
      </c>
      <c r="BV30" s="5" t="s">
        <v>75</v>
      </c>
      <c r="BW30" s="5" t="s">
        <v>75</v>
      </c>
      <c r="BX30" s="5" t="s">
        <v>75</v>
      </c>
      <c r="BY30" s="5" t="s">
        <v>75</v>
      </c>
      <c r="BZ30" s="5" t="s">
        <v>75</v>
      </c>
      <c r="CA30" s="5" t="s">
        <v>75</v>
      </c>
      <c r="CB30" s="5" t="s">
        <v>75</v>
      </c>
      <c r="CC30" s="5" t="s">
        <v>75</v>
      </c>
      <c r="CD30" s="5" t="s">
        <v>75</v>
      </c>
      <c r="CE30" s="5" t="s">
        <v>75</v>
      </c>
      <c r="CF30" s="5" t="s">
        <v>75</v>
      </c>
      <c r="CG30" s="5" t="s">
        <v>75</v>
      </c>
      <c r="CH30" s="5" t="s">
        <v>75</v>
      </c>
      <c r="CI30" s="5" t="s">
        <v>75</v>
      </c>
      <c r="CJ30" s="5" t="s">
        <v>75</v>
      </c>
      <c r="CK30" s="5" t="s">
        <v>75</v>
      </c>
      <c r="CL30" s="5" t="s">
        <v>75</v>
      </c>
      <c r="CM30" s="5" t="s">
        <v>75</v>
      </c>
      <c r="CN30" s="5" t="s">
        <v>75</v>
      </c>
      <c r="CO30" s="5" t="s">
        <v>75</v>
      </c>
      <c r="CP30" s="5" t="s">
        <v>75</v>
      </c>
      <c r="CQ30" s="5" t="s">
        <v>75</v>
      </c>
      <c r="CR30" s="5" t="s">
        <v>75</v>
      </c>
      <c r="CS30" s="5" t="s">
        <v>75</v>
      </c>
      <c r="CT30" s="5" t="s">
        <v>75</v>
      </c>
      <c r="CU30" s="5" t="s">
        <v>75</v>
      </c>
      <c r="CV30" s="5" t="s">
        <v>75</v>
      </c>
      <c r="CW30" s="5" t="s">
        <v>75</v>
      </c>
      <c r="CX30" s="5" t="s">
        <v>75</v>
      </c>
      <c r="CY30" s="5" t="s">
        <v>75</v>
      </c>
      <c r="CZ30" s="5" t="s">
        <v>75</v>
      </c>
      <c r="DA30" s="5" t="s">
        <v>75</v>
      </c>
      <c r="DB30" s="5" t="s">
        <v>75</v>
      </c>
      <c r="DC30" s="5" t="s">
        <v>75</v>
      </c>
      <c r="DD30" s="5" t="s">
        <v>75</v>
      </c>
      <c r="DE30" s="5" t="s">
        <v>75</v>
      </c>
      <c r="DF30" s="5" t="s">
        <v>75</v>
      </c>
      <c r="DG30" s="5" t="s">
        <v>75</v>
      </c>
      <c r="DH30" s="5" t="s">
        <v>75</v>
      </c>
      <c r="DI30" s="5" t="s">
        <v>75</v>
      </c>
      <c r="DJ30" s="5" t="s">
        <v>75</v>
      </c>
      <c r="DK30" s="5" t="s">
        <v>75</v>
      </c>
      <c r="DL30" s="5" t="s">
        <v>75</v>
      </c>
      <c r="DM30" s="5" t="s">
        <v>75</v>
      </c>
      <c r="DN30" s="5" t="s">
        <v>75</v>
      </c>
      <c r="DO30" s="5" t="s">
        <v>75</v>
      </c>
      <c r="DP30" s="5" t="s">
        <v>75</v>
      </c>
    </row>
    <row r="31" spans="1:120" ht="63.75" hidden="1" outlineLevel="1" x14ac:dyDescent="0.2">
      <c r="A31" s="6">
        <f t="shared" si="0"/>
        <v>31</v>
      </c>
      <c r="B31" s="18" t="s">
        <v>55</v>
      </c>
      <c r="C31" s="5" t="s">
        <v>75</v>
      </c>
      <c r="D31" s="5" t="s">
        <v>5372</v>
      </c>
      <c r="E31" s="5" t="s">
        <v>5250</v>
      </c>
      <c r="F31" s="5" t="s">
        <v>5240</v>
      </c>
      <c r="G31" s="5" t="s">
        <v>5203</v>
      </c>
      <c r="H31" s="5" t="s">
        <v>5212</v>
      </c>
      <c r="I31" s="5" t="s">
        <v>5354</v>
      </c>
      <c r="J31" s="5" t="s">
        <v>5373</v>
      </c>
      <c r="K31" s="5" t="s">
        <v>5355</v>
      </c>
      <c r="L31" s="5" t="s">
        <v>191</v>
      </c>
      <c r="M31" s="5" t="s">
        <v>5273</v>
      </c>
      <c r="N31" s="5" t="s">
        <v>5182</v>
      </c>
      <c r="O31" s="5" t="s">
        <v>5183</v>
      </c>
      <c r="P31" s="5" t="s">
        <v>208</v>
      </c>
      <c r="Q31" s="5" t="s">
        <v>208</v>
      </c>
      <c r="R31" s="39" t="s">
        <v>5217</v>
      </c>
      <c r="S31" s="5" t="s">
        <v>216</v>
      </c>
      <c r="T31" s="5" t="s">
        <v>225</v>
      </c>
      <c r="U31" s="5" t="s">
        <v>235</v>
      </c>
      <c r="V31" s="5" t="s">
        <v>245</v>
      </c>
      <c r="W31" s="5" t="s">
        <v>261</v>
      </c>
      <c r="X31" s="5" t="s">
        <v>5148</v>
      </c>
      <c r="Y31" s="5" t="s">
        <v>5138</v>
      </c>
      <c r="Z31" s="5" t="s">
        <v>5158</v>
      </c>
      <c r="AA31" s="5" t="s">
        <v>5170</v>
      </c>
      <c r="AB31" s="5" t="s">
        <v>75</v>
      </c>
      <c r="AC31" s="5" t="s">
        <v>75</v>
      </c>
      <c r="AD31" s="5" t="s">
        <v>75</v>
      </c>
      <c r="AE31" s="5" t="s">
        <v>276</v>
      </c>
      <c r="AF31" s="5" t="s">
        <v>285</v>
      </c>
      <c r="AG31" s="5" t="s">
        <v>295</v>
      </c>
      <c r="AH31" s="5" t="s">
        <v>307</v>
      </c>
      <c r="AI31" s="5" t="s">
        <v>320</v>
      </c>
      <c r="AJ31" s="5" t="s">
        <v>5069</v>
      </c>
      <c r="AK31" s="5" t="s">
        <v>5077</v>
      </c>
      <c r="AL31" s="5" t="s">
        <v>5087</v>
      </c>
      <c r="AM31" s="5" t="s">
        <v>5097</v>
      </c>
      <c r="AN31" s="5" t="s">
        <v>5104</v>
      </c>
      <c r="AO31" s="5" t="s">
        <v>5117</v>
      </c>
      <c r="AP31" s="5" t="s">
        <v>5130</v>
      </c>
      <c r="AQ31" s="5" t="s">
        <v>75</v>
      </c>
      <c r="AR31" s="5" t="s">
        <v>75</v>
      </c>
      <c r="AS31" s="5" t="s">
        <v>75</v>
      </c>
      <c r="AT31" s="5" t="s">
        <v>75</v>
      </c>
      <c r="AU31" s="5" t="s">
        <v>75</v>
      </c>
      <c r="AV31" s="5" t="s">
        <v>75</v>
      </c>
      <c r="AW31" s="5" t="s">
        <v>75</v>
      </c>
      <c r="AX31" s="5" t="s">
        <v>75</v>
      </c>
      <c r="AY31" s="5" t="s">
        <v>105</v>
      </c>
      <c r="AZ31" s="5" t="s">
        <v>75</v>
      </c>
      <c r="BA31" s="5" t="s">
        <v>75</v>
      </c>
      <c r="BB31" s="5" t="s">
        <v>143</v>
      </c>
      <c r="BC31" s="39" t="s">
        <v>155</v>
      </c>
      <c r="BD31" s="5" t="s">
        <v>5305</v>
      </c>
      <c r="BE31" s="5" t="s">
        <v>5306</v>
      </c>
      <c r="BF31" s="5" t="s">
        <v>5320</v>
      </c>
      <c r="BG31" s="5" t="s">
        <v>5336</v>
      </c>
      <c r="BH31" s="5" t="s">
        <v>5343</v>
      </c>
      <c r="BI31" s="5" t="s">
        <v>75</v>
      </c>
      <c r="BJ31" s="5" t="s">
        <v>75</v>
      </c>
      <c r="BK31" s="5" t="s">
        <v>75</v>
      </c>
      <c r="BL31" s="5" t="s">
        <v>75</v>
      </c>
      <c r="BM31" s="5" t="s">
        <v>75</v>
      </c>
      <c r="BN31" s="5" t="s">
        <v>75</v>
      </c>
      <c r="BO31" s="5" t="s">
        <v>75</v>
      </c>
      <c r="BP31" s="5" t="s">
        <v>75</v>
      </c>
      <c r="BQ31" s="5" t="s">
        <v>75</v>
      </c>
      <c r="BR31" s="5" t="s">
        <v>75</v>
      </c>
      <c r="BS31" s="5" t="s">
        <v>75</v>
      </c>
      <c r="BT31" s="5" t="s">
        <v>75</v>
      </c>
      <c r="BU31" s="5" t="s">
        <v>75</v>
      </c>
      <c r="BV31" s="5" t="s">
        <v>75</v>
      </c>
      <c r="BW31" s="5" t="s">
        <v>75</v>
      </c>
      <c r="BX31" s="5" t="s">
        <v>75</v>
      </c>
      <c r="BY31" s="5" t="s">
        <v>75</v>
      </c>
      <c r="BZ31" s="5" t="s">
        <v>75</v>
      </c>
      <c r="CA31" s="5" t="s">
        <v>75</v>
      </c>
      <c r="CB31" s="5" t="s">
        <v>75</v>
      </c>
      <c r="CC31" s="5" t="s">
        <v>75</v>
      </c>
      <c r="CD31" s="5" t="s">
        <v>75</v>
      </c>
      <c r="CE31" s="5" t="s">
        <v>75</v>
      </c>
      <c r="CF31" s="5" t="s">
        <v>75</v>
      </c>
      <c r="CG31" s="5" t="s">
        <v>75</v>
      </c>
      <c r="CH31" s="5" t="s">
        <v>75</v>
      </c>
      <c r="CI31" s="5" t="s">
        <v>75</v>
      </c>
      <c r="CJ31" s="5" t="s">
        <v>75</v>
      </c>
      <c r="CK31" s="5" t="s">
        <v>75</v>
      </c>
      <c r="CL31" s="5" t="s">
        <v>75</v>
      </c>
      <c r="CM31" s="5" t="s">
        <v>75</v>
      </c>
      <c r="CN31" s="5" t="s">
        <v>75</v>
      </c>
      <c r="CO31" s="5" t="s">
        <v>75</v>
      </c>
      <c r="CP31" s="5" t="s">
        <v>75</v>
      </c>
      <c r="CQ31" s="5" t="s">
        <v>75</v>
      </c>
      <c r="CR31" s="5" t="s">
        <v>75</v>
      </c>
      <c r="CS31" s="5" t="s">
        <v>75</v>
      </c>
      <c r="CT31" s="5" t="s">
        <v>75</v>
      </c>
      <c r="CU31" s="5" t="s">
        <v>75</v>
      </c>
      <c r="CV31" s="5" t="s">
        <v>75</v>
      </c>
      <c r="CW31" s="5" t="s">
        <v>75</v>
      </c>
      <c r="CX31" s="5" t="s">
        <v>75</v>
      </c>
      <c r="CY31" s="5" t="s">
        <v>75</v>
      </c>
      <c r="CZ31" s="5" t="s">
        <v>75</v>
      </c>
      <c r="DA31" s="5" t="s">
        <v>75</v>
      </c>
      <c r="DB31" s="5" t="s">
        <v>75</v>
      </c>
      <c r="DC31" s="5" t="s">
        <v>75</v>
      </c>
      <c r="DD31" s="5" t="s">
        <v>75</v>
      </c>
      <c r="DE31" s="5" t="s">
        <v>75</v>
      </c>
      <c r="DF31" s="5" t="s">
        <v>75</v>
      </c>
      <c r="DG31" s="5" t="s">
        <v>75</v>
      </c>
      <c r="DH31" s="5" t="s">
        <v>75</v>
      </c>
      <c r="DI31" s="5" t="s">
        <v>75</v>
      </c>
      <c r="DJ31" s="5" t="s">
        <v>75</v>
      </c>
      <c r="DK31" s="5" t="s">
        <v>75</v>
      </c>
      <c r="DL31" s="5" t="s">
        <v>75</v>
      </c>
      <c r="DM31" s="5" t="s">
        <v>75</v>
      </c>
      <c r="DN31" s="5" t="s">
        <v>75</v>
      </c>
      <c r="DO31" s="5" t="s">
        <v>75</v>
      </c>
      <c r="DP31" s="5" t="s">
        <v>75</v>
      </c>
    </row>
    <row r="32" spans="1:120" ht="38.25" hidden="1" outlineLevel="1" x14ac:dyDescent="0.2">
      <c r="A32" s="6">
        <f t="shared" si="0"/>
        <v>32</v>
      </c>
      <c r="B32" s="18" t="s">
        <v>56</v>
      </c>
      <c r="C32" s="5" t="s">
        <v>75</v>
      </c>
      <c r="D32" s="5" t="s">
        <v>5374</v>
      </c>
      <c r="E32" s="5" t="s">
        <v>5375</v>
      </c>
      <c r="F32" s="5" t="s">
        <v>5241</v>
      </c>
      <c r="G32" s="5" t="s">
        <v>5204</v>
      </c>
      <c r="H32" s="5" t="s">
        <v>5213</v>
      </c>
      <c r="I32" s="5" t="s">
        <v>5257</v>
      </c>
      <c r="J32" s="5" t="s">
        <v>5376</v>
      </c>
      <c r="K32" s="5" t="s">
        <v>192</v>
      </c>
      <c r="L32" s="5" t="s">
        <v>5274</v>
      </c>
      <c r="M32" s="5" t="s">
        <v>5275</v>
      </c>
      <c r="N32" s="5" t="s">
        <v>193</v>
      </c>
      <c r="O32" s="5" t="s">
        <v>194</v>
      </c>
      <c r="P32" s="35" t="s">
        <v>117</v>
      </c>
      <c r="Q32" s="35" t="s">
        <v>117</v>
      </c>
      <c r="R32" s="39" t="s">
        <v>203</v>
      </c>
      <c r="S32" s="5" t="s">
        <v>217</v>
      </c>
      <c r="T32" s="5" t="s">
        <v>226</v>
      </c>
      <c r="U32" s="5" t="s">
        <v>236</v>
      </c>
      <c r="V32" s="5" t="s">
        <v>246</v>
      </c>
      <c r="W32" s="5" t="s">
        <v>262</v>
      </c>
      <c r="X32" s="5" t="s">
        <v>5149</v>
      </c>
      <c r="Y32" s="5" t="s">
        <v>5139</v>
      </c>
      <c r="Z32" s="5" t="s">
        <v>5159</v>
      </c>
      <c r="AA32" s="5" t="s">
        <v>5171</v>
      </c>
      <c r="AB32" s="5" t="s">
        <v>75</v>
      </c>
      <c r="AC32" s="5" t="s">
        <v>75</v>
      </c>
      <c r="AD32" s="5" t="s">
        <v>75</v>
      </c>
      <c r="AE32" s="39" t="s">
        <v>277</v>
      </c>
      <c r="AF32" s="5" t="s">
        <v>286</v>
      </c>
      <c r="AG32" s="5" t="s">
        <v>296</v>
      </c>
      <c r="AH32" s="5" t="s">
        <v>308</v>
      </c>
      <c r="AI32" s="5" t="s">
        <v>321</v>
      </c>
      <c r="AJ32" s="5" t="s">
        <v>5070</v>
      </c>
      <c r="AK32" s="5" t="s">
        <v>5078</v>
      </c>
      <c r="AL32" s="5" t="s">
        <v>5088</v>
      </c>
      <c r="AM32" s="5" t="s">
        <v>5098</v>
      </c>
      <c r="AN32" s="5" t="s">
        <v>5105</v>
      </c>
      <c r="AO32" s="5" t="s">
        <v>5118</v>
      </c>
      <c r="AP32" s="5" t="s">
        <v>5131</v>
      </c>
      <c r="AQ32" s="5" t="s">
        <v>75</v>
      </c>
      <c r="AR32" s="5" t="s">
        <v>75</v>
      </c>
      <c r="AS32" s="5" t="s">
        <v>75</v>
      </c>
      <c r="AT32" s="5" t="s">
        <v>75</v>
      </c>
      <c r="AU32" s="5" t="s">
        <v>75</v>
      </c>
      <c r="AV32" s="5" t="s">
        <v>75</v>
      </c>
      <c r="AW32" s="5" t="s">
        <v>75</v>
      </c>
      <c r="AX32" s="5" t="s">
        <v>75</v>
      </c>
      <c r="AY32" s="5" t="s">
        <v>106</v>
      </c>
      <c r="AZ32" s="5" t="s">
        <v>75</v>
      </c>
      <c r="BA32" s="5" t="s">
        <v>75</v>
      </c>
      <c r="BB32" s="5" t="s">
        <v>144</v>
      </c>
      <c r="BC32" s="5" t="s">
        <v>156</v>
      </c>
      <c r="BD32" s="5" t="s">
        <v>5307</v>
      </c>
      <c r="BE32" s="5" t="s">
        <v>5308</v>
      </c>
      <c r="BF32" s="5" t="s">
        <v>5321</v>
      </c>
      <c r="BG32" s="5" t="s">
        <v>144</v>
      </c>
      <c r="BH32" s="5" t="s">
        <v>144</v>
      </c>
      <c r="BI32" s="5" t="s">
        <v>75</v>
      </c>
      <c r="BJ32" s="5" t="s">
        <v>75</v>
      </c>
      <c r="BK32" s="5" t="s">
        <v>75</v>
      </c>
      <c r="BL32" s="5" t="s">
        <v>75</v>
      </c>
      <c r="BM32" s="5" t="s">
        <v>75</v>
      </c>
      <c r="BN32" s="5" t="s">
        <v>75</v>
      </c>
      <c r="BO32" s="5" t="s">
        <v>75</v>
      </c>
      <c r="BP32" s="5" t="s">
        <v>75</v>
      </c>
      <c r="BQ32" s="5" t="s">
        <v>75</v>
      </c>
      <c r="BR32" s="5" t="s">
        <v>75</v>
      </c>
      <c r="BS32" s="5" t="s">
        <v>75</v>
      </c>
      <c r="BT32" s="5" t="s">
        <v>75</v>
      </c>
      <c r="BU32" s="5" t="s">
        <v>75</v>
      </c>
      <c r="BV32" s="5" t="s">
        <v>75</v>
      </c>
      <c r="BW32" s="5" t="s">
        <v>75</v>
      </c>
      <c r="BX32" s="5" t="s">
        <v>75</v>
      </c>
      <c r="BY32" s="5" t="s">
        <v>75</v>
      </c>
      <c r="BZ32" s="5" t="s">
        <v>75</v>
      </c>
      <c r="CA32" s="5" t="s">
        <v>75</v>
      </c>
      <c r="CB32" s="5" t="s">
        <v>75</v>
      </c>
      <c r="CC32" s="5" t="s">
        <v>75</v>
      </c>
      <c r="CD32" s="5" t="s">
        <v>75</v>
      </c>
      <c r="CE32" s="5" t="s">
        <v>75</v>
      </c>
      <c r="CF32" s="5" t="s">
        <v>75</v>
      </c>
      <c r="CG32" s="5" t="s">
        <v>75</v>
      </c>
      <c r="CH32" s="5" t="s">
        <v>75</v>
      </c>
      <c r="CI32" s="5" t="s">
        <v>75</v>
      </c>
      <c r="CJ32" s="5" t="s">
        <v>75</v>
      </c>
      <c r="CK32" s="5" t="s">
        <v>75</v>
      </c>
      <c r="CL32" s="5" t="s">
        <v>75</v>
      </c>
      <c r="CM32" s="5" t="s">
        <v>75</v>
      </c>
      <c r="CN32" s="5" t="s">
        <v>75</v>
      </c>
      <c r="CO32" s="5" t="s">
        <v>75</v>
      </c>
      <c r="CP32" s="5" t="s">
        <v>75</v>
      </c>
      <c r="CQ32" s="5" t="s">
        <v>75</v>
      </c>
      <c r="CR32" s="5" t="s">
        <v>75</v>
      </c>
      <c r="CS32" s="5" t="s">
        <v>75</v>
      </c>
      <c r="CT32" s="5" t="s">
        <v>75</v>
      </c>
      <c r="CU32" s="5" t="s">
        <v>75</v>
      </c>
      <c r="CV32" s="5" t="s">
        <v>75</v>
      </c>
      <c r="CW32" s="5" t="s">
        <v>75</v>
      </c>
      <c r="CX32" s="5" t="s">
        <v>75</v>
      </c>
      <c r="CY32" s="5" t="s">
        <v>75</v>
      </c>
      <c r="CZ32" s="5" t="s">
        <v>75</v>
      </c>
      <c r="DA32" s="5" t="s">
        <v>75</v>
      </c>
      <c r="DB32" s="5" t="s">
        <v>75</v>
      </c>
      <c r="DC32" s="5" t="s">
        <v>75</v>
      </c>
      <c r="DD32" s="5" t="s">
        <v>75</v>
      </c>
      <c r="DE32" s="5" t="s">
        <v>75</v>
      </c>
      <c r="DF32" s="5" t="s">
        <v>75</v>
      </c>
      <c r="DG32" s="5" t="s">
        <v>75</v>
      </c>
      <c r="DH32" s="5" t="s">
        <v>75</v>
      </c>
      <c r="DI32" s="5" t="s">
        <v>75</v>
      </c>
      <c r="DJ32" s="5" t="s">
        <v>75</v>
      </c>
      <c r="DK32" s="5" t="s">
        <v>75</v>
      </c>
      <c r="DL32" s="5" t="s">
        <v>75</v>
      </c>
      <c r="DM32" s="5" t="s">
        <v>75</v>
      </c>
      <c r="DN32" s="5" t="s">
        <v>75</v>
      </c>
      <c r="DO32" s="5" t="s">
        <v>75</v>
      </c>
      <c r="DP32" s="5" t="s">
        <v>75</v>
      </c>
    </row>
    <row r="33" spans="1:120" ht="51" hidden="1" outlineLevel="1" x14ac:dyDescent="0.2">
      <c r="A33" s="6">
        <f t="shared" si="0"/>
        <v>33</v>
      </c>
      <c r="B33" s="18" t="s">
        <v>57</v>
      </c>
      <c r="C33" s="5" t="s">
        <v>75</v>
      </c>
      <c r="D33" s="5" t="s">
        <v>67</v>
      </c>
      <c r="E33" s="5" t="s">
        <v>5251</v>
      </c>
      <c r="F33" s="5" t="s">
        <v>5242</v>
      </c>
      <c r="G33" s="5" t="s">
        <v>5205</v>
      </c>
      <c r="H33" s="5" t="s">
        <v>5214</v>
      </c>
      <c r="I33" s="5" t="s">
        <v>5258</v>
      </c>
      <c r="J33" s="5" t="s">
        <v>67</v>
      </c>
      <c r="K33" s="5" t="s">
        <v>5276</v>
      </c>
      <c r="L33" s="5" t="s">
        <v>5277</v>
      </c>
      <c r="M33" s="5" t="s">
        <v>195</v>
      </c>
      <c r="N33" s="5" t="s">
        <v>196</v>
      </c>
      <c r="O33" s="5" t="s">
        <v>5184</v>
      </c>
      <c r="P33" s="35" t="s">
        <v>118</v>
      </c>
      <c r="Q33" s="39" t="s">
        <v>125</v>
      </c>
      <c r="R33" s="39" t="s">
        <v>205</v>
      </c>
      <c r="S33" s="5" t="s">
        <v>218</v>
      </c>
      <c r="T33" s="5" t="s">
        <v>227</v>
      </c>
      <c r="U33" s="5" t="s">
        <v>237</v>
      </c>
      <c r="V33" s="5" t="s">
        <v>247</v>
      </c>
      <c r="W33" s="5" t="s">
        <v>263</v>
      </c>
      <c r="X33" s="5" t="s">
        <v>75</v>
      </c>
      <c r="Y33" s="5" t="s">
        <v>75</v>
      </c>
      <c r="Z33" s="5" t="s">
        <v>5160</v>
      </c>
      <c r="AA33" s="5" t="s">
        <v>5172</v>
      </c>
      <c r="AB33" s="5" t="s">
        <v>75</v>
      </c>
      <c r="AC33" s="5" t="s">
        <v>75</v>
      </c>
      <c r="AD33" s="5" t="s">
        <v>75</v>
      </c>
      <c r="AE33" s="5" t="s">
        <v>278</v>
      </c>
      <c r="AF33" s="5" t="s">
        <v>287</v>
      </c>
      <c r="AG33" s="5" t="s">
        <v>297</v>
      </c>
      <c r="AH33" s="5" t="s">
        <v>309</v>
      </c>
      <c r="AI33" s="5" t="s">
        <v>322</v>
      </c>
      <c r="AJ33" s="5" t="s">
        <v>5071</v>
      </c>
      <c r="AK33" s="5" t="s">
        <v>5079</v>
      </c>
      <c r="AL33" s="5" t="s">
        <v>5089</v>
      </c>
      <c r="AM33" s="5" t="s">
        <v>91</v>
      </c>
      <c r="AN33" s="5" t="s">
        <v>5106</v>
      </c>
      <c r="AO33" s="5" t="s">
        <v>5119</v>
      </c>
      <c r="AP33" s="5" t="s">
        <v>5132</v>
      </c>
      <c r="AQ33" s="5" t="s">
        <v>75</v>
      </c>
      <c r="AR33" s="5" t="s">
        <v>75</v>
      </c>
      <c r="AS33" s="5" t="s">
        <v>75</v>
      </c>
      <c r="AT33" s="5" t="s">
        <v>75</v>
      </c>
      <c r="AU33" s="5" t="s">
        <v>75</v>
      </c>
      <c r="AV33" s="5" t="s">
        <v>75</v>
      </c>
      <c r="AW33" s="5" t="s">
        <v>75</v>
      </c>
      <c r="AX33" s="5" t="s">
        <v>75</v>
      </c>
      <c r="AY33" s="5" t="s">
        <v>107</v>
      </c>
      <c r="AZ33" s="5" t="s">
        <v>75</v>
      </c>
      <c r="BA33" s="5" t="s">
        <v>75</v>
      </c>
      <c r="BB33" s="39" t="s">
        <v>145</v>
      </c>
      <c r="BC33" s="39" t="s">
        <v>157</v>
      </c>
      <c r="BD33" s="5" t="s">
        <v>5309</v>
      </c>
      <c r="BE33" s="5" t="s">
        <v>5310</v>
      </c>
      <c r="BF33" s="5" t="s">
        <v>5322</v>
      </c>
      <c r="BG33" s="5" t="s">
        <v>5337</v>
      </c>
      <c r="BH33" s="5" t="s">
        <v>5337</v>
      </c>
      <c r="BI33" s="5" t="s">
        <v>75</v>
      </c>
      <c r="BJ33" s="5" t="s">
        <v>75</v>
      </c>
      <c r="BK33" s="5" t="s">
        <v>75</v>
      </c>
      <c r="BL33" s="5" t="s">
        <v>75</v>
      </c>
      <c r="BM33" s="5" t="s">
        <v>75</v>
      </c>
      <c r="BN33" s="5" t="s">
        <v>75</v>
      </c>
      <c r="BO33" s="5" t="s">
        <v>75</v>
      </c>
      <c r="BP33" s="5" t="s">
        <v>75</v>
      </c>
      <c r="BQ33" s="5" t="s">
        <v>75</v>
      </c>
      <c r="BR33" s="5" t="s">
        <v>75</v>
      </c>
      <c r="BS33" s="5" t="s">
        <v>75</v>
      </c>
      <c r="BT33" s="5" t="s">
        <v>75</v>
      </c>
      <c r="BU33" s="5" t="s">
        <v>75</v>
      </c>
      <c r="BV33" s="5" t="s">
        <v>75</v>
      </c>
      <c r="BW33" s="5" t="s">
        <v>75</v>
      </c>
      <c r="BX33" s="5" t="s">
        <v>75</v>
      </c>
      <c r="BY33" s="5" t="s">
        <v>75</v>
      </c>
      <c r="BZ33" s="5" t="s">
        <v>75</v>
      </c>
      <c r="CA33" s="5" t="s">
        <v>75</v>
      </c>
      <c r="CB33" s="5" t="s">
        <v>75</v>
      </c>
      <c r="CC33" s="5" t="s">
        <v>75</v>
      </c>
      <c r="CD33" s="5" t="s">
        <v>75</v>
      </c>
      <c r="CE33" s="5" t="s">
        <v>75</v>
      </c>
      <c r="CF33" s="5" t="s">
        <v>75</v>
      </c>
      <c r="CG33" s="5" t="s">
        <v>75</v>
      </c>
      <c r="CH33" s="5" t="s">
        <v>75</v>
      </c>
      <c r="CI33" s="5" t="s">
        <v>75</v>
      </c>
      <c r="CJ33" s="5" t="s">
        <v>75</v>
      </c>
      <c r="CK33" s="5" t="s">
        <v>75</v>
      </c>
      <c r="CL33" s="5" t="s">
        <v>75</v>
      </c>
      <c r="CM33" s="5" t="s">
        <v>75</v>
      </c>
      <c r="CN33" s="5" t="s">
        <v>75</v>
      </c>
      <c r="CO33" s="5" t="s">
        <v>75</v>
      </c>
      <c r="CP33" s="5" t="s">
        <v>75</v>
      </c>
      <c r="CQ33" s="5" t="s">
        <v>75</v>
      </c>
      <c r="CR33" s="5" t="s">
        <v>75</v>
      </c>
      <c r="CS33" s="5" t="s">
        <v>75</v>
      </c>
      <c r="CT33" s="5" t="s">
        <v>75</v>
      </c>
      <c r="CU33" s="5" t="s">
        <v>75</v>
      </c>
      <c r="CV33" s="5" t="s">
        <v>75</v>
      </c>
      <c r="CW33" s="5" t="s">
        <v>75</v>
      </c>
      <c r="CX33" s="5" t="s">
        <v>75</v>
      </c>
      <c r="CY33" s="5" t="s">
        <v>75</v>
      </c>
      <c r="CZ33" s="5" t="s">
        <v>75</v>
      </c>
      <c r="DA33" s="5" t="s">
        <v>75</v>
      </c>
      <c r="DB33" s="5" t="s">
        <v>75</v>
      </c>
      <c r="DC33" s="5" t="s">
        <v>75</v>
      </c>
      <c r="DD33" s="5" t="s">
        <v>75</v>
      </c>
      <c r="DE33" s="5" t="s">
        <v>75</v>
      </c>
      <c r="DF33" s="5" t="s">
        <v>75</v>
      </c>
      <c r="DG33" s="5" t="s">
        <v>75</v>
      </c>
      <c r="DH33" s="5" t="s">
        <v>75</v>
      </c>
      <c r="DI33" s="5" t="s">
        <v>75</v>
      </c>
      <c r="DJ33" s="5" t="s">
        <v>75</v>
      </c>
      <c r="DK33" s="5" t="s">
        <v>75</v>
      </c>
      <c r="DL33" s="5" t="s">
        <v>75</v>
      </c>
      <c r="DM33" s="5" t="s">
        <v>75</v>
      </c>
      <c r="DN33" s="5" t="s">
        <v>75</v>
      </c>
      <c r="DO33" s="5" t="s">
        <v>75</v>
      </c>
      <c r="DP33" s="5" t="s">
        <v>75</v>
      </c>
    </row>
    <row r="34" spans="1:120" ht="112.5" customHeight="1" collapsed="1" x14ac:dyDescent="0.2">
      <c r="A34" s="6">
        <f t="shared" si="0"/>
        <v>34</v>
      </c>
      <c r="B34" s="19" t="s">
        <v>110</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row>
    <row r="35" spans="1:120" hidden="1" outlineLevel="1" x14ac:dyDescent="0.2">
      <c r="A35" s="6">
        <f t="shared" si="0"/>
        <v>35</v>
      </c>
      <c r="B35" s="55" t="s">
        <v>340</v>
      </c>
      <c r="C35"/>
      <c r="D35" s="6">
        <v>0</v>
      </c>
      <c r="E35" s="6">
        <v>0</v>
      </c>
      <c r="F35" s="6">
        <v>0</v>
      </c>
      <c r="G35" s="91" t="s">
        <v>450</v>
      </c>
      <c r="H35" s="6">
        <v>0</v>
      </c>
      <c r="I35" s="6">
        <v>0</v>
      </c>
      <c r="J35" s="6" t="s">
        <v>5377</v>
      </c>
      <c r="K35" s="6" t="s">
        <v>376</v>
      </c>
      <c r="L35" s="6">
        <v>0</v>
      </c>
      <c r="M35" s="6">
        <v>0</v>
      </c>
      <c r="N35" s="6">
        <v>0</v>
      </c>
      <c r="O35" s="6" t="s">
        <v>5185</v>
      </c>
      <c r="Z35" s="6" t="s">
        <v>458</v>
      </c>
      <c r="AA35" s="6" t="s">
        <v>418</v>
      </c>
      <c r="AJ35" s="6" t="s">
        <v>430</v>
      </c>
      <c r="AK35" s="6" t="s">
        <v>376</v>
      </c>
      <c r="AL35" s="6" t="s">
        <v>380</v>
      </c>
      <c r="AM35" s="6" t="s">
        <v>387</v>
      </c>
      <c r="AN35" s="6">
        <v>0</v>
      </c>
      <c r="AO35" s="6" t="s">
        <v>376</v>
      </c>
      <c r="AP35" s="6">
        <v>0</v>
      </c>
      <c r="BD35" s="6">
        <v>0</v>
      </c>
      <c r="BE35" s="6">
        <v>0</v>
      </c>
      <c r="BF35" s="6">
        <v>0</v>
      </c>
      <c r="BG35" s="6">
        <v>0</v>
      </c>
      <c r="BH35" s="6">
        <v>0</v>
      </c>
    </row>
    <row r="36" spans="1:120" hidden="1" outlineLevel="1" x14ac:dyDescent="0.2">
      <c r="A36" s="6">
        <f t="shared" si="0"/>
        <v>36</v>
      </c>
      <c r="B36" s="55" t="s">
        <v>340</v>
      </c>
      <c r="C36"/>
      <c r="D36" s="6">
        <v>0</v>
      </c>
      <c r="E36" s="6">
        <v>0</v>
      </c>
      <c r="F36" s="6">
        <v>0</v>
      </c>
      <c r="G36" s="6" t="s">
        <v>461</v>
      </c>
      <c r="H36" s="6">
        <v>0</v>
      </c>
      <c r="I36" s="6">
        <v>0</v>
      </c>
      <c r="J36" s="6" t="s">
        <v>5186</v>
      </c>
      <c r="K36" s="6" t="s">
        <v>533</v>
      </c>
      <c r="L36" s="6">
        <v>0</v>
      </c>
      <c r="M36" s="6">
        <v>0</v>
      </c>
      <c r="N36" s="6">
        <v>0</v>
      </c>
      <c r="O36" s="6" t="s">
        <v>5187</v>
      </c>
      <c r="Z36" s="6">
        <v>0</v>
      </c>
      <c r="AA36" s="6" t="s">
        <v>426</v>
      </c>
      <c r="AJ36" s="6" t="s">
        <v>444</v>
      </c>
      <c r="AK36" s="6" t="s">
        <v>398</v>
      </c>
      <c r="AL36" s="6" t="s">
        <v>398</v>
      </c>
      <c r="AM36" s="6" t="s">
        <v>430</v>
      </c>
      <c r="AN36" s="6">
        <v>0</v>
      </c>
      <c r="AO36" s="6" t="s">
        <v>398</v>
      </c>
      <c r="AP36" s="6">
        <v>0</v>
      </c>
      <c r="BD36" s="6">
        <v>0</v>
      </c>
      <c r="BE36" s="6">
        <v>0</v>
      </c>
      <c r="BF36" s="6">
        <v>0</v>
      </c>
      <c r="BG36" s="6">
        <v>0</v>
      </c>
      <c r="BH36" s="6">
        <v>0</v>
      </c>
    </row>
    <row r="37" spans="1:120" hidden="1" outlineLevel="1" x14ac:dyDescent="0.2">
      <c r="A37" s="6">
        <f t="shared" si="0"/>
        <v>37</v>
      </c>
      <c r="B37" s="55" t="s">
        <v>340</v>
      </c>
      <c r="C37"/>
      <c r="D37" s="6">
        <v>0</v>
      </c>
      <c r="E37" s="6">
        <v>0</v>
      </c>
      <c r="F37" s="6">
        <v>0</v>
      </c>
      <c r="G37" s="91" t="s">
        <v>476</v>
      </c>
      <c r="H37" s="6">
        <v>0</v>
      </c>
      <c r="I37" s="6">
        <v>0</v>
      </c>
      <c r="J37" s="6" t="s">
        <v>5188</v>
      </c>
      <c r="K37" s="6">
        <v>0</v>
      </c>
      <c r="L37" s="6">
        <v>0</v>
      </c>
      <c r="M37" s="6">
        <v>0</v>
      </c>
      <c r="N37" s="6">
        <v>0</v>
      </c>
      <c r="O37" s="6" t="s">
        <v>341</v>
      </c>
      <c r="Z37" s="6">
        <v>0</v>
      </c>
      <c r="AA37" s="6" t="s">
        <v>500</v>
      </c>
      <c r="AJ37" s="6" t="s">
        <v>464</v>
      </c>
      <c r="AK37" s="6">
        <v>0</v>
      </c>
      <c r="AL37" s="6" t="s">
        <v>517</v>
      </c>
      <c r="AM37" s="6" t="s">
        <v>5099</v>
      </c>
      <c r="AN37" s="6">
        <v>0</v>
      </c>
      <c r="AO37" s="6" t="s">
        <v>444</v>
      </c>
      <c r="AP37" s="6">
        <v>0</v>
      </c>
      <c r="BD37" s="6">
        <v>0</v>
      </c>
      <c r="BE37" s="6">
        <v>0</v>
      </c>
      <c r="BF37" s="6">
        <v>0</v>
      </c>
      <c r="BG37" s="6">
        <v>0</v>
      </c>
      <c r="BH37" s="6">
        <v>0</v>
      </c>
    </row>
    <row r="38" spans="1:120" hidden="1" outlineLevel="1" x14ac:dyDescent="0.2">
      <c r="A38" s="6">
        <f t="shared" si="0"/>
        <v>38</v>
      </c>
      <c r="B38" s="55" t="s">
        <v>340</v>
      </c>
      <c r="C38"/>
      <c r="D38" s="6">
        <v>0</v>
      </c>
      <c r="E38" s="6">
        <v>0</v>
      </c>
      <c r="F38" s="6">
        <v>0</v>
      </c>
      <c r="G38" s="6" t="s">
        <v>5189</v>
      </c>
      <c r="H38" s="6">
        <v>0</v>
      </c>
      <c r="I38" s="6">
        <v>0</v>
      </c>
      <c r="J38" s="6" t="s">
        <v>476</v>
      </c>
      <c r="K38" s="6">
        <v>0</v>
      </c>
      <c r="L38" s="6">
        <v>0</v>
      </c>
      <c r="M38" s="6">
        <v>0</v>
      </c>
      <c r="N38" s="6">
        <v>0</v>
      </c>
      <c r="O38" s="6" t="s">
        <v>501</v>
      </c>
      <c r="Z38" s="6">
        <v>0</v>
      </c>
      <c r="AA38" s="6" t="s">
        <v>549</v>
      </c>
      <c r="AJ38" s="6" t="s">
        <v>513</v>
      </c>
      <c r="AK38" s="6">
        <v>0</v>
      </c>
      <c r="AL38" s="6">
        <v>0</v>
      </c>
      <c r="AM38" s="6" t="s">
        <v>464</v>
      </c>
      <c r="AN38" s="6">
        <v>0</v>
      </c>
      <c r="AO38" s="6" t="s">
        <v>464</v>
      </c>
      <c r="AP38" s="6">
        <v>0</v>
      </c>
      <c r="BD38" s="6">
        <v>0</v>
      </c>
      <c r="BE38" s="6">
        <v>0</v>
      </c>
      <c r="BF38" s="6">
        <v>0</v>
      </c>
      <c r="BG38" s="6">
        <v>0</v>
      </c>
      <c r="BH38" s="6">
        <v>0</v>
      </c>
    </row>
    <row r="39" spans="1:120" hidden="1" outlineLevel="1" x14ac:dyDescent="0.2">
      <c r="A39" s="6">
        <f t="shared" si="0"/>
        <v>39</v>
      </c>
      <c r="B39" s="55" t="s">
        <v>340</v>
      </c>
      <c r="C39"/>
      <c r="D39" s="6">
        <v>0</v>
      </c>
      <c r="E39" s="6">
        <v>0</v>
      </c>
      <c r="F39" s="6">
        <v>0</v>
      </c>
      <c r="G39" s="6">
        <v>0</v>
      </c>
      <c r="H39" s="6">
        <v>0</v>
      </c>
      <c r="I39" s="6">
        <v>0</v>
      </c>
      <c r="J39" s="6" t="s">
        <v>480</v>
      </c>
      <c r="K39" s="6">
        <v>0</v>
      </c>
      <c r="L39" s="6">
        <v>0</v>
      </c>
      <c r="M39" s="6">
        <v>0</v>
      </c>
      <c r="N39" s="6">
        <v>0</v>
      </c>
      <c r="O39" s="6" t="s">
        <v>5190</v>
      </c>
      <c r="Z39" s="6">
        <v>0</v>
      </c>
      <c r="AA39" s="6">
        <v>0</v>
      </c>
      <c r="AJ39" s="6">
        <v>0</v>
      </c>
      <c r="AK39" s="6">
        <v>0</v>
      </c>
      <c r="AL39" s="6">
        <v>0</v>
      </c>
      <c r="AM39" s="6" t="s">
        <v>501</v>
      </c>
      <c r="AN39" s="6">
        <v>0</v>
      </c>
      <c r="AO39" s="6" t="s">
        <v>5120</v>
      </c>
      <c r="AP39" s="6">
        <v>0</v>
      </c>
      <c r="BD39" s="6">
        <v>0</v>
      </c>
      <c r="BE39" s="6">
        <v>0</v>
      </c>
      <c r="BF39" s="6">
        <v>0</v>
      </c>
      <c r="BG39" s="6">
        <v>0</v>
      </c>
      <c r="BH39" s="6">
        <v>0</v>
      </c>
    </row>
    <row r="40" spans="1:120" hidden="1" outlineLevel="1" x14ac:dyDescent="0.2">
      <c r="A40" s="6">
        <f t="shared" si="0"/>
        <v>40</v>
      </c>
      <c r="B40" s="55" t="s">
        <v>340</v>
      </c>
      <c r="C40"/>
      <c r="D40" s="6">
        <v>0</v>
      </c>
      <c r="E40" s="6">
        <v>0</v>
      </c>
      <c r="F40" s="6">
        <v>0</v>
      </c>
      <c r="G40" s="6">
        <v>0</v>
      </c>
      <c r="H40" s="6">
        <v>0</v>
      </c>
      <c r="I40" s="6">
        <v>0</v>
      </c>
      <c r="J40" s="6" t="s">
        <v>5378</v>
      </c>
      <c r="K40" s="6">
        <v>0</v>
      </c>
      <c r="L40" s="6">
        <v>0</v>
      </c>
      <c r="M40" s="6">
        <v>0</v>
      </c>
      <c r="N40" s="6">
        <v>0</v>
      </c>
      <c r="O40" s="6" t="s">
        <v>533</v>
      </c>
      <c r="Z40" s="6">
        <v>0</v>
      </c>
      <c r="AA40" s="6">
        <v>0</v>
      </c>
      <c r="AJ40" s="6">
        <v>0</v>
      </c>
      <c r="AK40" s="6">
        <v>0</v>
      </c>
      <c r="AL40" s="6">
        <v>0</v>
      </c>
      <c r="AM40" s="6" t="s">
        <v>511</v>
      </c>
      <c r="AN40" s="6">
        <v>0</v>
      </c>
      <c r="AO40" s="6" t="s">
        <v>5121</v>
      </c>
      <c r="AP40" s="6">
        <v>0</v>
      </c>
      <c r="BD40" s="6">
        <v>0</v>
      </c>
      <c r="BE40" s="6">
        <v>0</v>
      </c>
      <c r="BF40" s="6">
        <v>0</v>
      </c>
      <c r="BG40" s="6">
        <v>0</v>
      </c>
      <c r="BH40" s="6">
        <v>0</v>
      </c>
    </row>
    <row r="41" spans="1:120" hidden="1" outlineLevel="1" x14ac:dyDescent="0.2">
      <c r="A41" s="6">
        <f t="shared" si="0"/>
        <v>41</v>
      </c>
      <c r="B41" s="55" t="s">
        <v>340</v>
      </c>
      <c r="C41"/>
      <c r="D41" s="6">
        <v>0</v>
      </c>
      <c r="E41" s="6">
        <v>0</v>
      </c>
      <c r="F41" s="6">
        <v>0</v>
      </c>
      <c r="G41" s="6">
        <v>0</v>
      </c>
      <c r="H41" s="6">
        <v>0</v>
      </c>
      <c r="I41" s="6">
        <v>0</v>
      </c>
      <c r="J41" s="6" t="s">
        <v>501</v>
      </c>
      <c r="K41" s="6">
        <v>0</v>
      </c>
      <c r="L41" s="6">
        <v>0</v>
      </c>
      <c r="M41" s="6">
        <v>0</v>
      </c>
      <c r="N41" s="6">
        <v>0</v>
      </c>
      <c r="O41" s="6">
        <v>0</v>
      </c>
      <c r="Z41" s="6">
        <v>0</v>
      </c>
      <c r="AA41" s="6">
        <v>0</v>
      </c>
      <c r="AJ41" s="6">
        <v>0</v>
      </c>
      <c r="AK41" s="6">
        <v>0</v>
      </c>
      <c r="AL41" s="6">
        <v>0</v>
      </c>
      <c r="AM41" s="6" t="s">
        <v>513</v>
      </c>
      <c r="AN41" s="6">
        <v>0</v>
      </c>
      <c r="AO41" s="6">
        <v>0</v>
      </c>
      <c r="AP41" s="6">
        <v>0</v>
      </c>
      <c r="BD41" s="6">
        <v>0</v>
      </c>
      <c r="BE41" s="6">
        <v>0</v>
      </c>
      <c r="BF41" s="6">
        <v>0</v>
      </c>
      <c r="BG41" s="6">
        <v>0</v>
      </c>
      <c r="BH41" s="6">
        <v>0</v>
      </c>
    </row>
    <row r="42" spans="1:120" hidden="1" outlineLevel="1" x14ac:dyDescent="0.2">
      <c r="A42" s="6">
        <f t="shared" si="0"/>
        <v>42</v>
      </c>
      <c r="B42" s="55" t="s">
        <v>340</v>
      </c>
      <c r="C42"/>
      <c r="D42" s="6">
        <v>0</v>
      </c>
      <c r="E42" s="6">
        <v>0</v>
      </c>
      <c r="F42" s="6">
        <v>0</v>
      </c>
      <c r="G42" s="6">
        <v>0</v>
      </c>
      <c r="H42" s="6">
        <v>0</v>
      </c>
      <c r="I42" s="6">
        <v>0</v>
      </c>
      <c r="J42" s="6" t="s">
        <v>511</v>
      </c>
      <c r="K42" s="6">
        <v>0</v>
      </c>
      <c r="L42" s="6">
        <v>0</v>
      </c>
      <c r="M42" s="6">
        <v>0</v>
      </c>
      <c r="N42" s="6">
        <v>0</v>
      </c>
      <c r="O42" s="6">
        <v>0</v>
      </c>
      <c r="Z42" s="6">
        <v>0</v>
      </c>
      <c r="AA42" s="6">
        <v>0</v>
      </c>
      <c r="AJ42" s="6">
        <v>0</v>
      </c>
      <c r="AK42" s="6">
        <v>0</v>
      </c>
      <c r="AL42" s="6">
        <v>0</v>
      </c>
      <c r="AM42" s="6" t="s">
        <v>552</v>
      </c>
      <c r="AN42" s="6">
        <v>0</v>
      </c>
      <c r="AO42" s="6">
        <v>0</v>
      </c>
      <c r="AP42" s="6">
        <v>0</v>
      </c>
      <c r="BD42" s="6">
        <v>0</v>
      </c>
      <c r="BE42" s="6">
        <v>0</v>
      </c>
      <c r="BF42" s="6">
        <v>0</v>
      </c>
      <c r="BG42" s="6">
        <v>0</v>
      </c>
      <c r="BH42" s="6">
        <v>0</v>
      </c>
    </row>
    <row r="43" spans="1:120" hidden="1" outlineLevel="1" x14ac:dyDescent="0.2">
      <c r="A43" s="6">
        <f t="shared" si="0"/>
        <v>43</v>
      </c>
      <c r="B43" s="55" t="s">
        <v>340</v>
      </c>
      <c r="C43"/>
      <c r="D43" s="6">
        <v>0</v>
      </c>
      <c r="E43" s="6">
        <v>0</v>
      </c>
      <c r="F43" s="6">
        <v>0</v>
      </c>
      <c r="G43" s="6">
        <v>0</v>
      </c>
      <c r="H43" s="6">
        <v>0</v>
      </c>
      <c r="I43" s="6">
        <v>0</v>
      </c>
      <c r="J43" s="6" t="s">
        <v>515</v>
      </c>
      <c r="K43" s="6">
        <v>0</v>
      </c>
      <c r="L43" s="6">
        <v>0</v>
      </c>
      <c r="M43" s="6">
        <v>0</v>
      </c>
      <c r="N43" s="6">
        <v>0</v>
      </c>
      <c r="O43" s="6">
        <v>0</v>
      </c>
      <c r="Z43" s="6">
        <v>0</v>
      </c>
      <c r="AA43" s="6">
        <v>0</v>
      </c>
      <c r="AJ43" s="6">
        <v>0</v>
      </c>
      <c r="AK43" s="6">
        <v>0</v>
      </c>
      <c r="AL43" s="6">
        <v>0</v>
      </c>
      <c r="AM43" s="6">
        <v>0</v>
      </c>
      <c r="AN43" s="6">
        <v>0</v>
      </c>
      <c r="AO43" s="6">
        <v>0</v>
      </c>
      <c r="AP43" s="6">
        <v>0</v>
      </c>
      <c r="BD43" s="6">
        <v>0</v>
      </c>
      <c r="BE43" s="6">
        <v>0</v>
      </c>
      <c r="BF43" s="6">
        <v>0</v>
      </c>
      <c r="BG43" s="6">
        <v>0</v>
      </c>
      <c r="BH43" s="6">
        <v>0</v>
      </c>
    </row>
    <row r="44" spans="1:120" hidden="1" outlineLevel="1" x14ac:dyDescent="0.2">
      <c r="A44" s="6">
        <f t="shared" si="0"/>
        <v>44</v>
      </c>
      <c r="B44" s="55" t="s">
        <v>340</v>
      </c>
      <c r="C44"/>
      <c r="D44" s="6">
        <v>0</v>
      </c>
      <c r="E44" s="6">
        <v>0</v>
      </c>
      <c r="F44" s="6">
        <v>0</v>
      </c>
      <c r="G44" s="6">
        <v>0</v>
      </c>
      <c r="H44" s="6">
        <v>0</v>
      </c>
      <c r="I44" s="6">
        <v>0</v>
      </c>
      <c r="J44" s="6" t="s">
        <v>509</v>
      </c>
      <c r="K44" s="6">
        <v>0</v>
      </c>
      <c r="L44" s="6">
        <v>0</v>
      </c>
      <c r="M44" s="6">
        <v>0</v>
      </c>
      <c r="N44" s="6">
        <v>0</v>
      </c>
      <c r="O44" s="6">
        <v>0</v>
      </c>
      <c r="Z44" s="6">
        <v>0</v>
      </c>
      <c r="AA44" s="6">
        <v>0</v>
      </c>
      <c r="AJ44" s="6">
        <v>0</v>
      </c>
      <c r="AK44" s="6">
        <v>0</v>
      </c>
      <c r="AL44" s="6">
        <v>0</v>
      </c>
      <c r="AM44" s="6">
        <v>0</v>
      </c>
      <c r="AN44" s="6">
        <v>0</v>
      </c>
      <c r="AO44" s="6">
        <v>0</v>
      </c>
      <c r="AP44" s="6">
        <v>0</v>
      </c>
      <c r="BD44" s="6">
        <v>0</v>
      </c>
      <c r="BE44" s="6">
        <v>0</v>
      </c>
      <c r="BF44" s="6">
        <v>0</v>
      </c>
      <c r="BG44" s="6">
        <v>0</v>
      </c>
      <c r="BH44" s="6">
        <v>0</v>
      </c>
    </row>
    <row r="45" spans="1:120" hidden="1" outlineLevel="1" x14ac:dyDescent="0.2">
      <c r="A45" s="6">
        <f t="shared" si="0"/>
        <v>45</v>
      </c>
      <c r="B45" s="55" t="s">
        <v>340</v>
      </c>
      <c r="C45"/>
      <c r="D45" s="6">
        <v>0</v>
      </c>
      <c r="E45" s="6">
        <v>0</v>
      </c>
      <c r="F45" s="6">
        <v>0</v>
      </c>
      <c r="G45" s="6">
        <v>0</v>
      </c>
      <c r="H45" s="6">
        <v>0</v>
      </c>
      <c r="I45" s="6">
        <v>0</v>
      </c>
      <c r="J45" s="6">
        <v>0</v>
      </c>
      <c r="K45" s="6">
        <v>0</v>
      </c>
      <c r="L45" s="6">
        <v>0</v>
      </c>
      <c r="M45" s="6">
        <v>0</v>
      </c>
      <c r="N45" s="6">
        <v>0</v>
      </c>
      <c r="O45" s="6">
        <v>0</v>
      </c>
      <c r="Z45" s="6">
        <v>0</v>
      </c>
      <c r="AA45" s="6">
        <v>0</v>
      </c>
      <c r="AJ45" s="6">
        <v>0</v>
      </c>
      <c r="AK45" s="6">
        <v>0</v>
      </c>
      <c r="AL45" s="6">
        <v>0</v>
      </c>
      <c r="AM45" s="6">
        <v>0</v>
      </c>
      <c r="AN45" s="6">
        <v>0</v>
      </c>
      <c r="AO45" s="6">
        <v>0</v>
      </c>
      <c r="AP45" s="6">
        <v>0</v>
      </c>
      <c r="BD45" s="6">
        <v>0</v>
      </c>
      <c r="BE45" s="6">
        <v>0</v>
      </c>
      <c r="BF45" s="6">
        <v>0</v>
      </c>
      <c r="BG45" s="6">
        <v>0</v>
      </c>
      <c r="BH45" s="6">
        <v>0</v>
      </c>
    </row>
    <row r="46" spans="1:120" hidden="1" outlineLevel="1" x14ac:dyDescent="0.2">
      <c r="A46" s="6">
        <f t="shared" si="0"/>
        <v>46</v>
      </c>
      <c r="B46" s="55" t="s">
        <v>340</v>
      </c>
      <c r="C46"/>
      <c r="D46" s="6">
        <v>0</v>
      </c>
      <c r="E46" s="6">
        <v>0</v>
      </c>
      <c r="F46" s="6">
        <v>0</v>
      </c>
      <c r="G46" s="6">
        <v>0</v>
      </c>
      <c r="H46" s="6">
        <v>0</v>
      </c>
      <c r="I46" s="6">
        <v>0</v>
      </c>
      <c r="J46" s="6">
        <v>0</v>
      </c>
      <c r="K46" s="6">
        <v>0</v>
      </c>
      <c r="L46" s="6">
        <v>0</v>
      </c>
      <c r="M46" s="6">
        <v>0</v>
      </c>
      <c r="N46" s="6">
        <v>0</v>
      </c>
      <c r="O46" s="6">
        <v>0</v>
      </c>
      <c r="Z46" s="6">
        <v>0</v>
      </c>
      <c r="AA46" s="6">
        <v>0</v>
      </c>
      <c r="AJ46" s="6">
        <v>0</v>
      </c>
      <c r="AK46" s="6">
        <v>0</v>
      </c>
      <c r="AL46" s="6">
        <v>0</v>
      </c>
      <c r="AM46" s="6">
        <v>0</v>
      </c>
      <c r="AN46" s="6">
        <v>0</v>
      </c>
      <c r="AO46" s="6">
        <v>0</v>
      </c>
      <c r="AP46" s="6">
        <v>0</v>
      </c>
      <c r="BD46" s="6">
        <v>0</v>
      </c>
      <c r="BE46" s="6">
        <v>0</v>
      </c>
      <c r="BF46" s="6">
        <v>0</v>
      </c>
      <c r="BG46" s="6">
        <v>0</v>
      </c>
      <c r="BH46" s="6">
        <v>0</v>
      </c>
    </row>
    <row r="47" spans="1:120" hidden="1" outlineLevel="1" x14ac:dyDescent="0.2">
      <c r="A47" s="6">
        <f t="shared" si="0"/>
        <v>47</v>
      </c>
      <c r="B47" s="55" t="s">
        <v>340</v>
      </c>
      <c r="C47"/>
      <c r="D47" s="6">
        <v>0</v>
      </c>
      <c r="E47" s="6">
        <v>0</v>
      </c>
      <c r="F47" s="6">
        <v>0</v>
      </c>
      <c r="G47" s="6">
        <v>0</v>
      </c>
      <c r="H47" s="6">
        <v>0</v>
      </c>
      <c r="I47" s="6">
        <v>0</v>
      </c>
      <c r="J47" s="6">
        <v>0</v>
      </c>
      <c r="K47" s="6">
        <v>0</v>
      </c>
      <c r="L47" s="6">
        <v>0</v>
      </c>
      <c r="M47" s="6">
        <v>0</v>
      </c>
      <c r="N47" s="6">
        <v>0</v>
      </c>
      <c r="O47" s="6">
        <v>0</v>
      </c>
      <c r="Z47" s="6">
        <v>0</v>
      </c>
      <c r="AA47" s="6">
        <v>0</v>
      </c>
      <c r="AJ47" s="6">
        <v>0</v>
      </c>
      <c r="AK47" s="6">
        <v>0</v>
      </c>
      <c r="AL47" s="6">
        <v>0</v>
      </c>
      <c r="AM47" s="6">
        <v>0</v>
      </c>
      <c r="AN47" s="6">
        <v>0</v>
      </c>
      <c r="AO47" s="6">
        <v>0</v>
      </c>
      <c r="AP47" s="6">
        <v>0</v>
      </c>
      <c r="BD47" s="6">
        <v>0</v>
      </c>
      <c r="BE47" s="6">
        <v>0</v>
      </c>
      <c r="BF47" s="6">
        <v>0</v>
      </c>
      <c r="BG47" s="6">
        <v>0</v>
      </c>
      <c r="BH47" s="6">
        <v>0</v>
      </c>
    </row>
    <row r="48" spans="1:120" hidden="1" outlineLevel="1" x14ac:dyDescent="0.2">
      <c r="A48" s="6">
        <f t="shared" si="0"/>
        <v>48</v>
      </c>
      <c r="B48" s="55" t="s">
        <v>340</v>
      </c>
      <c r="C48"/>
      <c r="D48" s="6">
        <v>0</v>
      </c>
      <c r="E48" s="6">
        <v>0</v>
      </c>
      <c r="F48" s="6">
        <v>0</v>
      </c>
      <c r="G48" s="6">
        <v>0</v>
      </c>
      <c r="H48" s="6">
        <v>0</v>
      </c>
      <c r="I48" s="6">
        <v>0</v>
      </c>
      <c r="J48" s="6">
        <v>0</v>
      </c>
      <c r="K48" s="6">
        <v>0</v>
      </c>
      <c r="L48" s="6">
        <v>0</v>
      </c>
      <c r="M48" s="6">
        <v>0</v>
      </c>
      <c r="N48" s="6">
        <v>0</v>
      </c>
      <c r="O48" s="6">
        <v>0</v>
      </c>
      <c r="Z48" s="6">
        <v>0</v>
      </c>
      <c r="AA48" s="6">
        <v>0</v>
      </c>
      <c r="AJ48" s="6">
        <v>0</v>
      </c>
      <c r="AK48" s="6">
        <v>0</v>
      </c>
      <c r="AL48" s="6">
        <v>0</v>
      </c>
      <c r="AM48" s="6">
        <v>0</v>
      </c>
      <c r="AN48" s="6">
        <v>0</v>
      </c>
      <c r="AO48" s="6">
        <v>0</v>
      </c>
      <c r="AP48" s="6">
        <v>0</v>
      </c>
      <c r="BD48" s="6">
        <v>0</v>
      </c>
      <c r="BE48" s="6">
        <v>0</v>
      </c>
      <c r="BF48" s="6">
        <v>0</v>
      </c>
      <c r="BG48" s="6">
        <v>0</v>
      </c>
      <c r="BH48" s="6">
        <v>0</v>
      </c>
    </row>
    <row r="49" spans="1:121" hidden="1" outlineLevel="1" x14ac:dyDescent="0.2">
      <c r="A49" s="6">
        <f t="shared" si="0"/>
        <v>49</v>
      </c>
      <c r="B49" s="55" t="s">
        <v>340</v>
      </c>
      <c r="C49"/>
      <c r="D49" s="6">
        <v>0</v>
      </c>
      <c r="E49" s="6">
        <v>0</v>
      </c>
      <c r="F49" s="6">
        <v>0</v>
      </c>
      <c r="G49" s="6">
        <v>0</v>
      </c>
      <c r="H49" s="6">
        <v>0</v>
      </c>
      <c r="I49" s="6">
        <v>0</v>
      </c>
      <c r="J49" s="6">
        <v>0</v>
      </c>
      <c r="K49" s="6">
        <v>0</v>
      </c>
      <c r="L49" s="6">
        <v>0</v>
      </c>
      <c r="M49" s="6">
        <v>0</v>
      </c>
      <c r="N49" s="6">
        <v>0</v>
      </c>
      <c r="O49" s="6">
        <v>0</v>
      </c>
      <c r="Z49" s="6">
        <v>0</v>
      </c>
      <c r="AA49" s="6">
        <v>0</v>
      </c>
      <c r="AJ49" s="6">
        <v>0</v>
      </c>
      <c r="AK49" s="6">
        <v>0</v>
      </c>
      <c r="AL49" s="6">
        <v>0</v>
      </c>
      <c r="AM49" s="6">
        <v>0</v>
      </c>
      <c r="AN49" s="6">
        <v>0</v>
      </c>
      <c r="AO49" s="6">
        <v>0</v>
      </c>
      <c r="AP49" s="6">
        <v>0</v>
      </c>
      <c r="BD49" s="6">
        <v>0</v>
      </c>
      <c r="BE49" s="6">
        <v>0</v>
      </c>
      <c r="BF49" s="6">
        <v>0</v>
      </c>
      <c r="BG49" s="6">
        <v>0</v>
      </c>
      <c r="BH49" s="6">
        <v>0</v>
      </c>
    </row>
    <row r="50" spans="1:121" hidden="1" outlineLevel="1" x14ac:dyDescent="0.2">
      <c r="A50" s="6">
        <f t="shared" si="0"/>
        <v>50</v>
      </c>
      <c r="B50" s="55" t="s">
        <v>340</v>
      </c>
      <c r="C50"/>
      <c r="D50" s="6">
        <v>0</v>
      </c>
      <c r="E50" s="6">
        <v>0</v>
      </c>
      <c r="F50" s="6">
        <v>0</v>
      </c>
      <c r="G50" s="6">
        <v>0</v>
      </c>
      <c r="H50" s="6">
        <v>0</v>
      </c>
      <c r="I50" s="6">
        <v>0</v>
      </c>
      <c r="J50" s="6">
        <v>0</v>
      </c>
      <c r="K50" s="6">
        <v>0</v>
      </c>
      <c r="L50" s="6">
        <v>0</v>
      </c>
      <c r="M50" s="6">
        <v>0</v>
      </c>
      <c r="N50" s="6">
        <v>0</v>
      </c>
      <c r="O50" s="6">
        <v>0</v>
      </c>
      <c r="Z50" s="6">
        <v>0</v>
      </c>
      <c r="AA50" s="6">
        <v>0</v>
      </c>
      <c r="AJ50" s="6">
        <v>0</v>
      </c>
      <c r="AK50" s="6">
        <v>0</v>
      </c>
      <c r="AL50" s="6">
        <v>0</v>
      </c>
      <c r="AM50" s="6">
        <v>0</v>
      </c>
      <c r="AN50" s="6">
        <v>0</v>
      </c>
      <c r="AO50" s="6">
        <v>0</v>
      </c>
      <c r="AP50" s="6">
        <v>0</v>
      </c>
      <c r="BD50" s="6">
        <v>0</v>
      </c>
      <c r="BE50" s="6">
        <v>0</v>
      </c>
      <c r="BF50" s="6">
        <v>0</v>
      </c>
      <c r="BG50" s="6">
        <v>0</v>
      </c>
      <c r="BH50" s="6">
        <v>0</v>
      </c>
    </row>
    <row r="51" spans="1:121" hidden="1" outlineLevel="1" x14ac:dyDescent="0.2">
      <c r="A51" s="6">
        <f t="shared" si="0"/>
        <v>51</v>
      </c>
      <c r="B51" s="55" t="s">
        <v>340</v>
      </c>
      <c r="C51"/>
      <c r="D51" s="6">
        <v>0</v>
      </c>
      <c r="E51" s="6">
        <v>0</v>
      </c>
      <c r="F51" s="6">
        <v>0</v>
      </c>
      <c r="G51" s="6">
        <v>0</v>
      </c>
      <c r="H51" s="6">
        <v>0</v>
      </c>
      <c r="I51" s="6">
        <v>0</v>
      </c>
      <c r="J51" s="6">
        <v>0</v>
      </c>
      <c r="K51" s="6">
        <v>0</v>
      </c>
      <c r="L51" s="6">
        <v>0</v>
      </c>
      <c r="M51" s="6">
        <v>0</v>
      </c>
      <c r="N51" s="6">
        <v>0</v>
      </c>
      <c r="O51" s="6">
        <v>0</v>
      </c>
      <c r="Z51" s="6">
        <v>0</v>
      </c>
      <c r="AA51" s="6">
        <v>0</v>
      </c>
      <c r="AJ51" s="6">
        <v>0</v>
      </c>
      <c r="AK51" s="6">
        <v>0</v>
      </c>
      <c r="AL51" s="6">
        <v>0</v>
      </c>
      <c r="AM51" s="6">
        <v>0</v>
      </c>
      <c r="AN51" s="6">
        <v>0</v>
      </c>
      <c r="AO51" s="6">
        <v>0</v>
      </c>
      <c r="AP51" s="6">
        <v>0</v>
      </c>
      <c r="BD51" s="6">
        <v>0</v>
      </c>
      <c r="BE51" s="6">
        <v>0</v>
      </c>
      <c r="BF51" s="6">
        <v>0</v>
      </c>
      <c r="BG51" s="6">
        <v>0</v>
      </c>
      <c r="BH51" s="6">
        <v>0</v>
      </c>
    </row>
    <row r="52" spans="1:121" hidden="1" outlineLevel="1" x14ac:dyDescent="0.2">
      <c r="A52" s="6">
        <f t="shared" si="0"/>
        <v>52</v>
      </c>
      <c r="B52" s="55" t="s">
        <v>340</v>
      </c>
      <c r="C52"/>
      <c r="D52" s="6">
        <v>0</v>
      </c>
      <c r="E52" s="6">
        <v>0</v>
      </c>
      <c r="F52" s="6">
        <v>0</v>
      </c>
      <c r="G52" s="6">
        <v>0</v>
      </c>
      <c r="H52" s="6">
        <v>0</v>
      </c>
      <c r="I52" s="6">
        <v>0</v>
      </c>
      <c r="J52" s="6">
        <v>0</v>
      </c>
      <c r="K52" s="6">
        <v>0</v>
      </c>
      <c r="L52" s="6">
        <v>0</v>
      </c>
      <c r="M52" s="6">
        <v>0</v>
      </c>
      <c r="N52" s="6">
        <v>0</v>
      </c>
      <c r="O52" s="6">
        <v>0</v>
      </c>
      <c r="Z52" s="6">
        <v>0</v>
      </c>
      <c r="AA52" s="6">
        <v>0</v>
      </c>
      <c r="AJ52" s="6">
        <v>0</v>
      </c>
      <c r="AK52" s="6">
        <v>0</v>
      </c>
      <c r="AL52" s="6">
        <v>0</v>
      </c>
      <c r="AM52" s="6">
        <v>0</v>
      </c>
      <c r="AN52" s="6">
        <v>0</v>
      </c>
      <c r="AO52" s="6">
        <v>0</v>
      </c>
      <c r="AP52" s="6">
        <v>0</v>
      </c>
      <c r="BD52" s="6">
        <v>0</v>
      </c>
      <c r="BE52" s="6">
        <v>0</v>
      </c>
      <c r="BF52" s="6">
        <v>0</v>
      </c>
      <c r="BG52" s="6">
        <v>0</v>
      </c>
      <c r="BH52" s="6">
        <v>0</v>
      </c>
    </row>
    <row r="53" spans="1:121" hidden="1" outlineLevel="1" x14ac:dyDescent="0.2">
      <c r="A53" s="6">
        <f t="shared" si="0"/>
        <v>53</v>
      </c>
      <c r="B53" s="55" t="s">
        <v>340</v>
      </c>
      <c r="C53"/>
      <c r="D53" s="6">
        <v>0</v>
      </c>
      <c r="E53" s="6">
        <v>0</v>
      </c>
      <c r="F53" s="6">
        <v>0</v>
      </c>
      <c r="G53" s="6">
        <v>0</v>
      </c>
      <c r="H53" s="6">
        <v>0</v>
      </c>
      <c r="I53" s="6">
        <v>0</v>
      </c>
      <c r="J53" s="6">
        <v>0</v>
      </c>
      <c r="K53" s="6">
        <v>0</v>
      </c>
      <c r="L53" s="6">
        <v>0</v>
      </c>
      <c r="M53" s="6">
        <v>0</v>
      </c>
      <c r="N53" s="6">
        <v>0</v>
      </c>
      <c r="O53" s="6">
        <v>0</v>
      </c>
      <c r="Z53" s="6">
        <v>0</v>
      </c>
      <c r="AA53" s="6">
        <v>0</v>
      </c>
      <c r="AJ53" s="6">
        <v>0</v>
      </c>
      <c r="AK53" s="6">
        <v>0</v>
      </c>
      <c r="AL53" s="6">
        <v>0</v>
      </c>
      <c r="AM53" s="6">
        <v>0</v>
      </c>
      <c r="AN53" s="6">
        <v>0</v>
      </c>
      <c r="AO53" s="6">
        <v>0</v>
      </c>
      <c r="AP53" s="6">
        <v>0</v>
      </c>
      <c r="BD53" s="6">
        <v>0</v>
      </c>
      <c r="BE53" s="6">
        <v>0</v>
      </c>
      <c r="BF53" s="6">
        <v>0</v>
      </c>
      <c r="BG53" s="6">
        <v>0</v>
      </c>
      <c r="BH53" s="6">
        <v>0</v>
      </c>
    </row>
    <row r="54" spans="1:121" hidden="1" outlineLevel="1" x14ac:dyDescent="0.2">
      <c r="A54" s="6">
        <f t="shared" si="0"/>
        <v>54</v>
      </c>
      <c r="B54" s="55" t="s">
        <v>340</v>
      </c>
      <c r="C54"/>
      <c r="D54" s="6">
        <v>0</v>
      </c>
      <c r="E54" s="6">
        <v>0</v>
      </c>
      <c r="F54" s="6">
        <v>0</v>
      </c>
      <c r="G54" s="6">
        <v>0</v>
      </c>
      <c r="H54" s="6">
        <v>0</v>
      </c>
      <c r="I54" s="6">
        <v>0</v>
      </c>
      <c r="J54" s="6">
        <v>0</v>
      </c>
      <c r="K54" s="6">
        <v>0</v>
      </c>
      <c r="L54" s="6">
        <v>0</v>
      </c>
      <c r="M54" s="6">
        <v>0</v>
      </c>
      <c r="N54" s="6">
        <v>0</v>
      </c>
      <c r="O54" s="6">
        <v>0</v>
      </c>
      <c r="Z54" s="6">
        <v>0</v>
      </c>
      <c r="AA54" s="6">
        <v>0</v>
      </c>
      <c r="AJ54" s="6">
        <v>0</v>
      </c>
      <c r="AK54" s="6">
        <v>0</v>
      </c>
      <c r="AL54" s="6">
        <v>0</v>
      </c>
      <c r="AM54" s="6">
        <v>0</v>
      </c>
      <c r="AN54" s="6">
        <v>0</v>
      </c>
      <c r="AO54" s="6">
        <v>0</v>
      </c>
      <c r="AP54" s="6">
        <v>0</v>
      </c>
      <c r="BD54" s="6">
        <v>0</v>
      </c>
      <c r="BE54" s="6">
        <v>0</v>
      </c>
      <c r="BF54" s="6">
        <v>0</v>
      </c>
      <c r="BG54" s="6">
        <v>0</v>
      </c>
      <c r="BH54" s="6">
        <v>0</v>
      </c>
    </row>
    <row r="55" spans="1:121" hidden="1" outlineLevel="1" x14ac:dyDescent="0.2">
      <c r="A55" s="6">
        <f t="shared" si="0"/>
        <v>55</v>
      </c>
      <c r="B55" s="55" t="s">
        <v>340</v>
      </c>
      <c r="C55"/>
      <c r="D55" s="6">
        <v>0</v>
      </c>
      <c r="E55" s="6">
        <v>0</v>
      </c>
      <c r="F55" s="6">
        <v>0</v>
      </c>
      <c r="G55" s="6">
        <v>0</v>
      </c>
      <c r="H55" s="6">
        <v>0</v>
      </c>
      <c r="I55" s="6">
        <v>0</v>
      </c>
      <c r="J55" s="6">
        <v>0</v>
      </c>
      <c r="K55" s="6">
        <v>0</v>
      </c>
      <c r="L55" s="6">
        <v>0</v>
      </c>
      <c r="M55" s="6">
        <v>0</v>
      </c>
      <c r="N55" s="6">
        <v>0</v>
      </c>
      <c r="O55" s="6">
        <v>0</v>
      </c>
      <c r="Z55" s="6">
        <v>0</v>
      </c>
      <c r="AA55" s="6">
        <v>0</v>
      </c>
      <c r="AJ55" s="6">
        <v>0</v>
      </c>
      <c r="AK55" s="6">
        <v>0</v>
      </c>
      <c r="AL55" s="6">
        <v>0</v>
      </c>
      <c r="AM55" s="6">
        <v>0</v>
      </c>
      <c r="AN55" s="6">
        <v>0</v>
      </c>
      <c r="AO55" s="6">
        <v>0</v>
      </c>
      <c r="AP55" s="6">
        <v>0</v>
      </c>
      <c r="BD55" s="6">
        <v>0</v>
      </c>
      <c r="BE55" s="6">
        <v>0</v>
      </c>
      <c r="BF55" s="6">
        <v>0</v>
      </c>
      <c r="BG55" s="6">
        <v>0</v>
      </c>
      <c r="BH55" s="6">
        <v>0</v>
      </c>
    </row>
    <row r="56" spans="1:121" hidden="1" outlineLevel="1" x14ac:dyDescent="0.2">
      <c r="A56" s="6">
        <f t="shared" si="0"/>
        <v>56</v>
      </c>
      <c r="B56" s="55" t="s">
        <v>340</v>
      </c>
      <c r="C56"/>
      <c r="D56" s="6">
        <v>0</v>
      </c>
      <c r="E56" s="6">
        <v>0</v>
      </c>
      <c r="F56" s="6">
        <v>0</v>
      </c>
      <c r="G56" s="6">
        <v>0</v>
      </c>
      <c r="H56" s="6">
        <v>0</v>
      </c>
      <c r="I56" s="6">
        <v>0</v>
      </c>
      <c r="J56" s="6">
        <v>0</v>
      </c>
      <c r="K56" s="6">
        <v>0</v>
      </c>
      <c r="L56" s="6">
        <v>0</v>
      </c>
      <c r="M56" s="6">
        <v>0</v>
      </c>
      <c r="N56" s="6">
        <v>0</v>
      </c>
      <c r="O56" s="6">
        <v>0</v>
      </c>
      <c r="Z56" s="6">
        <v>0</v>
      </c>
      <c r="AA56" s="6">
        <v>0</v>
      </c>
      <c r="AJ56" s="6">
        <v>0</v>
      </c>
      <c r="AK56" s="6">
        <v>0</v>
      </c>
      <c r="AL56" s="6">
        <v>0</v>
      </c>
      <c r="AM56" s="6">
        <v>0</v>
      </c>
      <c r="AN56" s="6">
        <v>0</v>
      </c>
      <c r="AO56" s="6">
        <v>0</v>
      </c>
      <c r="AP56" s="6">
        <v>0</v>
      </c>
      <c r="BD56" s="6">
        <v>0</v>
      </c>
      <c r="BE56" s="6">
        <v>0</v>
      </c>
      <c r="BF56" s="6">
        <v>0</v>
      </c>
      <c r="BG56" s="6">
        <v>0</v>
      </c>
      <c r="BH56" s="6">
        <v>0</v>
      </c>
    </row>
    <row r="57" spans="1:121" collapsed="1" x14ac:dyDescent="0.2">
      <c r="E57" s="6" t="s">
        <v>5252</v>
      </c>
      <c r="F57" s="6" t="s">
        <v>5243</v>
      </c>
      <c r="I57" s="6" t="s">
        <v>5259</v>
      </c>
      <c r="J57" s="6" t="s">
        <v>5278</v>
      </c>
      <c r="K57" s="6" t="s">
        <v>5279</v>
      </c>
      <c r="L57" s="6" t="s">
        <v>5280</v>
      </c>
      <c r="M57" s="6" t="s">
        <v>5281</v>
      </c>
      <c r="BD57" s="6" t="s">
        <v>5285</v>
      </c>
      <c r="BE57" s="6" t="s">
        <v>5288</v>
      </c>
      <c r="BF57" s="6" t="s">
        <v>5323</v>
      </c>
      <c r="BG57" s="6">
        <v>0</v>
      </c>
      <c r="BH57" s="6" t="s">
        <v>5344</v>
      </c>
    </row>
    <row r="58" spans="1:121" x14ac:dyDescent="0.2">
      <c r="E58" s="6" t="s">
        <v>5253</v>
      </c>
      <c r="F58" s="6" t="s">
        <v>5244</v>
      </c>
      <c r="I58" s="6" t="s">
        <v>5260</v>
      </c>
      <c r="J58" s="6" t="s">
        <v>5282</v>
      </c>
      <c r="K58" s="6" t="s">
        <v>5283</v>
      </c>
      <c r="L58" s="6" t="s">
        <v>5284</v>
      </c>
      <c r="M58" s="6" t="s">
        <v>5285</v>
      </c>
      <c r="BD58" s="6">
        <v>0</v>
      </c>
      <c r="BE58" s="6" t="s">
        <v>5311</v>
      </c>
      <c r="BF58" s="6" t="s">
        <v>5324</v>
      </c>
      <c r="BG58" s="6">
        <v>0</v>
      </c>
      <c r="BH58" s="6" t="s">
        <v>5345</v>
      </c>
      <c r="DQ58" s="4" t="s">
        <v>68</v>
      </c>
    </row>
    <row r="59" spans="1:121" x14ac:dyDescent="0.2">
      <c r="E59" s="6" t="s">
        <v>5244</v>
      </c>
      <c r="F59" s="6" t="s">
        <v>5245</v>
      </c>
      <c r="I59" s="6" t="s">
        <v>5261</v>
      </c>
      <c r="J59" s="6" t="s">
        <v>5286</v>
      </c>
      <c r="K59" s="6" t="s">
        <v>5287</v>
      </c>
      <c r="L59" s="6" t="s">
        <v>5288</v>
      </c>
      <c r="M59" s="6" t="s">
        <v>5289</v>
      </c>
      <c r="BD59" s="6">
        <v>0</v>
      </c>
      <c r="BE59" s="6">
        <v>0</v>
      </c>
      <c r="BF59" s="6" t="s">
        <v>5244</v>
      </c>
      <c r="BG59" s="6">
        <v>0</v>
      </c>
      <c r="BH59" s="6">
        <v>0</v>
      </c>
    </row>
    <row r="60" spans="1:121" x14ac:dyDescent="0.2">
      <c r="E60" s="6" t="s">
        <v>5245</v>
      </c>
      <c r="F60" s="6" t="s">
        <v>5246</v>
      </c>
      <c r="I60" s="6" t="s">
        <v>5356</v>
      </c>
      <c r="J60" s="6">
        <v>0</v>
      </c>
      <c r="K60" s="6" t="s">
        <v>5290</v>
      </c>
      <c r="L60" s="6" t="s">
        <v>5291</v>
      </c>
      <c r="M60" s="6">
        <v>0</v>
      </c>
      <c r="BD60" s="6">
        <v>0</v>
      </c>
      <c r="BE60" s="6">
        <v>0</v>
      </c>
      <c r="BF60" s="6" t="s">
        <v>5262</v>
      </c>
      <c r="BG60" s="6">
        <v>0</v>
      </c>
      <c r="BH60" s="6">
        <v>0</v>
      </c>
    </row>
    <row r="61" spans="1:121" x14ac:dyDescent="0.2">
      <c r="E61" s="6" t="s">
        <v>5254</v>
      </c>
      <c r="F61" s="6" t="s">
        <v>5247</v>
      </c>
      <c r="I61" s="6" t="s">
        <v>5262</v>
      </c>
      <c r="J61" s="6">
        <v>0</v>
      </c>
      <c r="K61" s="6" t="s">
        <v>5284</v>
      </c>
      <c r="L61" s="6" t="s">
        <v>5292</v>
      </c>
      <c r="M61" s="6">
        <v>0</v>
      </c>
      <c r="BD61" s="6">
        <v>0</v>
      </c>
      <c r="BE61" s="6">
        <v>0</v>
      </c>
      <c r="BF61" s="6" t="s">
        <v>5325</v>
      </c>
      <c r="BG61" s="6">
        <v>0</v>
      </c>
      <c r="BH61" s="6">
        <v>0</v>
      </c>
    </row>
    <row r="62" spans="1:121" x14ac:dyDescent="0.2">
      <c r="E62" s="6" t="s">
        <v>5327</v>
      </c>
      <c r="F62" s="6">
        <v>0</v>
      </c>
      <c r="I62" s="6" t="s">
        <v>5263</v>
      </c>
      <c r="J62" s="6">
        <v>0</v>
      </c>
      <c r="K62" s="6" t="s">
        <v>5357</v>
      </c>
      <c r="L62" s="6" t="s">
        <v>5294</v>
      </c>
      <c r="M62" s="6">
        <v>0</v>
      </c>
      <c r="BD62" s="6">
        <v>0</v>
      </c>
      <c r="BE62" s="6">
        <v>0</v>
      </c>
      <c r="BF62" s="6" t="s">
        <v>5326</v>
      </c>
      <c r="BG62" s="6">
        <v>0</v>
      </c>
      <c r="BH62" s="6">
        <v>0</v>
      </c>
    </row>
    <row r="63" spans="1:121" x14ac:dyDescent="0.2">
      <c r="E63" s="6">
        <v>0</v>
      </c>
      <c r="F63" s="6">
        <v>0</v>
      </c>
      <c r="I63" s="6" t="s">
        <v>5264</v>
      </c>
      <c r="J63" s="6">
        <v>0</v>
      </c>
      <c r="K63" s="6" t="s">
        <v>5293</v>
      </c>
      <c r="L63" s="6">
        <v>0</v>
      </c>
      <c r="M63" s="6">
        <v>0</v>
      </c>
      <c r="BD63" s="6">
        <v>0</v>
      </c>
      <c r="BE63" s="6">
        <v>0</v>
      </c>
      <c r="BF63" s="6" t="s">
        <v>5327</v>
      </c>
      <c r="BG63" s="6">
        <v>0</v>
      </c>
      <c r="BH63" s="6">
        <v>0</v>
      </c>
    </row>
    <row r="64" spans="1:121" x14ac:dyDescent="0.2">
      <c r="E64" s="6">
        <v>0</v>
      </c>
      <c r="F64" s="6">
        <v>0</v>
      </c>
      <c r="I64" s="6">
        <v>0</v>
      </c>
      <c r="J64" s="6">
        <v>0</v>
      </c>
      <c r="K64" s="6" t="s">
        <v>5279</v>
      </c>
      <c r="L64" s="6">
        <v>0</v>
      </c>
      <c r="M64" s="6">
        <v>0</v>
      </c>
      <c r="BD64" s="6">
        <v>0</v>
      </c>
      <c r="BE64" s="6">
        <v>0</v>
      </c>
      <c r="BF64" s="6" t="s">
        <v>5328</v>
      </c>
      <c r="BG64" s="6">
        <v>0</v>
      </c>
      <c r="BH64" s="6">
        <v>0</v>
      </c>
    </row>
    <row r="65" spans="5:60" x14ac:dyDescent="0.2">
      <c r="E65" s="6">
        <v>0</v>
      </c>
      <c r="F65" s="6">
        <v>0</v>
      </c>
      <c r="I65" s="6">
        <v>0</v>
      </c>
      <c r="J65" s="6">
        <v>0</v>
      </c>
      <c r="K65" s="6">
        <v>0</v>
      </c>
      <c r="L65" s="6">
        <v>0</v>
      </c>
      <c r="M65" s="6">
        <v>0</v>
      </c>
      <c r="BD65" s="6">
        <v>0</v>
      </c>
      <c r="BE65" s="6">
        <v>0</v>
      </c>
      <c r="BF65" s="6" t="s">
        <v>5329</v>
      </c>
      <c r="BG65" s="6">
        <v>0</v>
      </c>
      <c r="BH65" s="6">
        <v>0</v>
      </c>
    </row>
    <row r="66" spans="5:60" x14ac:dyDescent="0.2">
      <c r="E66" s="6">
        <v>0</v>
      </c>
      <c r="F66" s="6">
        <v>0</v>
      </c>
      <c r="I66" s="6">
        <v>0</v>
      </c>
      <c r="J66" s="6">
        <v>0</v>
      </c>
      <c r="K66" s="6">
        <v>0</v>
      </c>
      <c r="L66" s="6">
        <v>0</v>
      </c>
      <c r="M66" s="6">
        <v>0</v>
      </c>
      <c r="BD66" s="6">
        <v>0</v>
      </c>
      <c r="BE66" s="6">
        <v>0</v>
      </c>
      <c r="BF66" s="6">
        <v>0</v>
      </c>
      <c r="BG66" s="6">
        <v>0</v>
      </c>
      <c r="BH66" s="6">
        <v>0</v>
      </c>
    </row>
    <row r="67" spans="5:60" x14ac:dyDescent="0.2">
      <c r="E67" s="6">
        <v>0</v>
      </c>
      <c r="F67" s="6">
        <v>0</v>
      </c>
      <c r="I67" s="6">
        <v>0</v>
      </c>
      <c r="J67" s="6">
        <v>0</v>
      </c>
      <c r="K67" s="6">
        <v>0</v>
      </c>
      <c r="L67" s="6">
        <v>0</v>
      </c>
      <c r="M67" s="6">
        <v>0</v>
      </c>
      <c r="BD67" s="6">
        <v>0</v>
      </c>
      <c r="BE67" s="6">
        <v>0</v>
      </c>
      <c r="BF67" s="6">
        <v>0</v>
      </c>
      <c r="BG67" s="6">
        <v>0</v>
      </c>
      <c r="BH67" s="6">
        <v>0</v>
      </c>
    </row>
    <row r="68" spans="5:60" x14ac:dyDescent="0.2">
      <c r="E68" s="6">
        <v>0</v>
      </c>
      <c r="F68" s="6">
        <v>0</v>
      </c>
      <c r="I68" s="6">
        <v>0</v>
      </c>
      <c r="J68" s="6">
        <v>0</v>
      </c>
      <c r="K68" s="6">
        <v>0</v>
      </c>
      <c r="L68" s="6">
        <v>0</v>
      </c>
      <c r="M68" s="6">
        <v>0</v>
      </c>
      <c r="BD68" s="6">
        <v>0</v>
      </c>
      <c r="BE68" s="6">
        <v>0</v>
      </c>
      <c r="BF68" s="6">
        <v>0</v>
      </c>
      <c r="BG68" s="6">
        <v>0</v>
      </c>
      <c r="BH68" s="6">
        <v>0</v>
      </c>
    </row>
    <row r="69" spans="5:60" x14ac:dyDescent="0.2">
      <c r="E69" s="6">
        <v>0</v>
      </c>
      <c r="F69" s="6">
        <v>0</v>
      </c>
      <c r="I69" s="6">
        <v>0</v>
      </c>
      <c r="J69" s="6">
        <v>0</v>
      </c>
      <c r="K69" s="6">
        <v>0</v>
      </c>
      <c r="L69" s="6">
        <v>0</v>
      </c>
      <c r="M69" s="6">
        <v>0</v>
      </c>
      <c r="BD69" s="6">
        <v>0</v>
      </c>
      <c r="BE69" s="6">
        <v>0</v>
      </c>
      <c r="BF69" s="6">
        <v>0</v>
      </c>
      <c r="BG69" s="6">
        <v>0</v>
      </c>
      <c r="BH69" s="6">
        <v>0</v>
      </c>
    </row>
    <row r="70" spans="5:60" x14ac:dyDescent="0.2">
      <c r="E70" s="6">
        <v>0</v>
      </c>
      <c r="F70" s="6">
        <v>0</v>
      </c>
      <c r="I70" s="6">
        <v>0</v>
      </c>
      <c r="J70" s="6">
        <v>0</v>
      </c>
      <c r="K70" s="6">
        <v>0</v>
      </c>
      <c r="L70" s="6">
        <v>0</v>
      </c>
      <c r="M70" s="6">
        <v>0</v>
      </c>
      <c r="BD70" s="6">
        <v>0</v>
      </c>
      <c r="BE70" s="6">
        <v>0</v>
      </c>
      <c r="BF70" s="6">
        <v>0</v>
      </c>
      <c r="BG70" s="6">
        <v>0</v>
      </c>
      <c r="BH70" s="6">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67" customWidth="1"/>
    <col min="8" max="11" width="1.85546875" customWidth="1"/>
    <col min="13" max="13" width="9.140625" style="68"/>
    <col min="14" max="14" width="75.28515625" style="67" customWidth="1"/>
  </cols>
  <sheetData>
    <row r="1" spans="1:14" s="64" customFormat="1" ht="15" x14ac:dyDescent="0.25">
      <c r="A1" s="64" t="s">
        <v>348</v>
      </c>
      <c r="B1" s="64" t="s">
        <v>349</v>
      </c>
      <c r="C1" s="64" t="s">
        <v>350</v>
      </c>
      <c r="D1" s="64" t="s">
        <v>351</v>
      </c>
      <c r="E1" s="64" t="s">
        <v>352</v>
      </c>
      <c r="F1" s="64" t="s">
        <v>353</v>
      </c>
      <c r="G1" s="65" t="s">
        <v>354</v>
      </c>
      <c r="H1" s="64" t="s">
        <v>355</v>
      </c>
      <c r="I1" s="64" t="s">
        <v>356</v>
      </c>
      <c r="J1" s="64" t="s">
        <v>357</v>
      </c>
      <c r="K1" s="64" t="s">
        <v>358</v>
      </c>
      <c r="L1" s="64" t="s">
        <v>359</v>
      </c>
      <c r="M1" s="66" t="s">
        <v>360</v>
      </c>
      <c r="N1" s="65" t="s">
        <v>361</v>
      </c>
    </row>
    <row r="2" spans="1:14" s="64" customFormat="1" ht="15" x14ac:dyDescent="0.25">
      <c r="A2" s="64" t="s">
        <v>75</v>
      </c>
      <c r="G2" s="65"/>
      <c r="M2" s="66"/>
      <c r="N2" s="65" t="s">
        <v>75</v>
      </c>
    </row>
    <row r="3" spans="1:14" ht="89.25" x14ac:dyDescent="0.2">
      <c r="A3" t="s">
        <v>362</v>
      </c>
      <c r="B3" t="s">
        <v>363</v>
      </c>
      <c r="C3" t="s">
        <v>364</v>
      </c>
      <c r="D3" t="s">
        <v>365</v>
      </c>
      <c r="G3" s="67" t="s">
        <v>4878</v>
      </c>
      <c r="I3" t="s">
        <v>366</v>
      </c>
      <c r="L3" t="s">
        <v>367</v>
      </c>
      <c r="N3" s="67" t="s">
        <v>4879</v>
      </c>
    </row>
    <row r="4" spans="1:14" ht="63.75" x14ac:dyDescent="0.2">
      <c r="A4" t="s">
        <v>368</v>
      </c>
      <c r="B4" t="s">
        <v>369</v>
      </c>
      <c r="C4" t="s">
        <v>364</v>
      </c>
      <c r="D4" t="s">
        <v>370</v>
      </c>
      <c r="E4">
        <v>12</v>
      </c>
      <c r="F4" t="s">
        <v>371</v>
      </c>
      <c r="G4" s="67" t="s">
        <v>4836</v>
      </c>
      <c r="K4" t="s">
        <v>366</v>
      </c>
      <c r="L4" t="s">
        <v>372</v>
      </c>
      <c r="M4" s="68" t="s">
        <v>84</v>
      </c>
      <c r="N4" s="67" t="s">
        <v>4880</v>
      </c>
    </row>
    <row r="5" spans="1:14" ht="51" x14ac:dyDescent="0.2">
      <c r="A5" t="s">
        <v>373</v>
      </c>
      <c r="B5" t="s">
        <v>363</v>
      </c>
      <c r="C5" t="s">
        <v>374</v>
      </c>
      <c r="D5" t="s">
        <v>375</v>
      </c>
      <c r="G5" s="67" t="s">
        <v>4881</v>
      </c>
      <c r="I5" t="s">
        <v>366</v>
      </c>
      <c r="L5" t="s">
        <v>367</v>
      </c>
      <c r="N5" s="67" t="s">
        <v>4882</v>
      </c>
    </row>
    <row r="6" spans="1:14" ht="76.5" x14ac:dyDescent="0.2">
      <c r="A6" t="s">
        <v>376</v>
      </c>
      <c r="B6" s="69" t="s">
        <v>84</v>
      </c>
      <c r="C6" t="s">
        <v>374</v>
      </c>
      <c r="D6" t="s">
        <v>375</v>
      </c>
      <c r="G6" s="67" t="s">
        <v>4883</v>
      </c>
      <c r="L6">
        <v>96</v>
      </c>
      <c r="M6" s="68" t="s">
        <v>84</v>
      </c>
      <c r="N6" s="67" t="s">
        <v>4884</v>
      </c>
    </row>
    <row r="7" spans="1:14" ht="51" x14ac:dyDescent="0.2">
      <c r="A7" t="s">
        <v>377</v>
      </c>
      <c r="C7" t="s">
        <v>374</v>
      </c>
      <c r="D7" t="s">
        <v>4885</v>
      </c>
      <c r="E7">
        <v>12</v>
      </c>
      <c r="F7" t="s">
        <v>371</v>
      </c>
      <c r="G7" s="67" t="s">
        <v>4837</v>
      </c>
      <c r="L7" t="s">
        <v>378</v>
      </c>
      <c r="N7" s="67" t="s">
        <v>4886</v>
      </c>
    </row>
    <row r="8" spans="1:14" ht="63.75" x14ac:dyDescent="0.2">
      <c r="A8" t="s">
        <v>379</v>
      </c>
      <c r="B8" t="s">
        <v>363</v>
      </c>
      <c r="C8" t="s">
        <v>364</v>
      </c>
      <c r="D8" t="s">
        <v>375</v>
      </c>
      <c r="G8" s="67" t="s">
        <v>4887</v>
      </c>
      <c r="I8" t="s">
        <v>366</v>
      </c>
      <c r="L8" t="s">
        <v>367</v>
      </c>
      <c r="N8" s="67" t="s">
        <v>4888</v>
      </c>
    </row>
    <row r="9" spans="1:14" ht="76.5" x14ac:dyDescent="0.2">
      <c r="A9" t="s">
        <v>380</v>
      </c>
      <c r="C9" t="s">
        <v>364</v>
      </c>
      <c r="D9" t="s">
        <v>375</v>
      </c>
      <c r="G9" s="67" t="s">
        <v>4889</v>
      </c>
      <c r="L9" t="s">
        <v>381</v>
      </c>
      <c r="M9" s="68" t="s">
        <v>84</v>
      </c>
      <c r="N9" s="67" t="s">
        <v>4890</v>
      </c>
    </row>
    <row r="10" spans="1:14" ht="51" x14ac:dyDescent="0.2">
      <c r="A10" t="s">
        <v>382</v>
      </c>
      <c r="C10" t="s">
        <v>364</v>
      </c>
      <c r="D10" t="s">
        <v>370</v>
      </c>
      <c r="E10">
        <v>12</v>
      </c>
      <c r="F10" t="s">
        <v>371</v>
      </c>
      <c r="G10" s="67" t="s">
        <v>4838</v>
      </c>
      <c r="L10" t="s">
        <v>372</v>
      </c>
      <c r="N10" s="67" t="s">
        <v>4891</v>
      </c>
    </row>
    <row r="11" spans="1:14" ht="102" x14ac:dyDescent="0.2">
      <c r="A11" t="s">
        <v>383</v>
      </c>
      <c r="B11" t="s">
        <v>363</v>
      </c>
      <c r="C11" t="s">
        <v>384</v>
      </c>
      <c r="D11" t="s">
        <v>385</v>
      </c>
      <c r="G11" s="67" t="s">
        <v>4892</v>
      </c>
      <c r="I11" t="s">
        <v>366</v>
      </c>
      <c r="L11" t="s">
        <v>367</v>
      </c>
      <c r="N11" s="67" t="s">
        <v>4893</v>
      </c>
    </row>
    <row r="12" spans="1:14" ht="102" x14ac:dyDescent="0.2">
      <c r="A12" t="s">
        <v>386</v>
      </c>
      <c r="C12" t="s">
        <v>374</v>
      </c>
      <c r="D12" t="s">
        <v>375</v>
      </c>
      <c r="G12" s="67" t="s">
        <v>4894</v>
      </c>
      <c r="L12" t="s">
        <v>378</v>
      </c>
      <c r="M12" s="68" t="s">
        <v>4832</v>
      </c>
      <c r="N12" s="67" t="s">
        <v>4895</v>
      </c>
    </row>
    <row r="13" spans="1:14" ht="89.25" x14ac:dyDescent="0.2">
      <c r="A13" t="s">
        <v>387</v>
      </c>
      <c r="B13" t="s">
        <v>388</v>
      </c>
      <c r="C13" t="s">
        <v>364</v>
      </c>
      <c r="D13" t="s">
        <v>389</v>
      </c>
      <c r="E13">
        <v>12</v>
      </c>
      <c r="F13" t="s">
        <v>371</v>
      </c>
      <c r="G13" s="67" t="s">
        <v>4839</v>
      </c>
      <c r="H13" t="s">
        <v>390</v>
      </c>
      <c r="L13" t="s">
        <v>391</v>
      </c>
      <c r="M13" s="68" t="s">
        <v>84</v>
      </c>
      <c r="N13" s="67" t="s">
        <v>4896</v>
      </c>
    </row>
    <row r="14" spans="1:14" ht="89.25" x14ac:dyDescent="0.2">
      <c r="A14" t="s">
        <v>392</v>
      </c>
      <c r="C14" t="s">
        <v>393</v>
      </c>
      <c r="D14" t="s">
        <v>375</v>
      </c>
      <c r="G14" s="67" t="s">
        <v>394</v>
      </c>
      <c r="L14" t="s">
        <v>378</v>
      </c>
      <c r="M14" s="68" t="s">
        <v>84</v>
      </c>
      <c r="N14" s="67" t="s">
        <v>4897</v>
      </c>
    </row>
    <row r="15" spans="1:14" ht="89.25" x14ac:dyDescent="0.2">
      <c r="A15" t="s">
        <v>395</v>
      </c>
      <c r="C15" t="s">
        <v>364</v>
      </c>
      <c r="D15" t="s">
        <v>396</v>
      </c>
      <c r="E15">
        <v>12</v>
      </c>
      <c r="F15" t="s">
        <v>371</v>
      </c>
      <c r="G15" s="67" t="s">
        <v>4898</v>
      </c>
      <c r="L15" t="s">
        <v>397</v>
      </c>
      <c r="M15" s="68" t="s">
        <v>84</v>
      </c>
      <c r="N15" s="67" t="s">
        <v>4899</v>
      </c>
    </row>
    <row r="16" spans="1:14" ht="76.5" x14ac:dyDescent="0.2">
      <c r="A16" t="s">
        <v>398</v>
      </c>
      <c r="B16" t="s">
        <v>388</v>
      </c>
      <c r="C16" t="s">
        <v>374</v>
      </c>
      <c r="D16" t="s">
        <v>375</v>
      </c>
      <c r="G16" s="67" t="s">
        <v>4900</v>
      </c>
      <c r="H16" t="s">
        <v>390</v>
      </c>
      <c r="L16">
        <v>96</v>
      </c>
      <c r="M16" s="68" t="s">
        <v>4875</v>
      </c>
      <c r="N16" s="67" t="s">
        <v>4901</v>
      </c>
    </row>
    <row r="17" spans="1:14" ht="102" x14ac:dyDescent="0.2">
      <c r="A17" t="s">
        <v>399</v>
      </c>
      <c r="B17" t="s">
        <v>388</v>
      </c>
      <c r="C17" t="s">
        <v>364</v>
      </c>
      <c r="D17" t="s">
        <v>400</v>
      </c>
      <c r="E17" t="s">
        <v>401</v>
      </c>
      <c r="G17" s="67" t="s">
        <v>4829</v>
      </c>
      <c r="H17" t="s">
        <v>390</v>
      </c>
      <c r="L17" t="s">
        <v>372</v>
      </c>
      <c r="M17" s="68" t="s">
        <v>84</v>
      </c>
      <c r="N17" s="67" t="s">
        <v>4902</v>
      </c>
    </row>
    <row r="18" spans="1:14" ht="102" x14ac:dyDescent="0.2">
      <c r="A18" t="s">
        <v>402</v>
      </c>
      <c r="B18" t="s">
        <v>363</v>
      </c>
      <c r="C18" t="s">
        <v>393</v>
      </c>
      <c r="D18" t="s">
        <v>375</v>
      </c>
      <c r="G18" s="67" t="s">
        <v>4840</v>
      </c>
      <c r="I18" t="s">
        <v>366</v>
      </c>
      <c r="L18" t="s">
        <v>403</v>
      </c>
      <c r="M18" s="68" t="s">
        <v>84</v>
      </c>
      <c r="N18" s="67" t="s">
        <v>4903</v>
      </c>
    </row>
    <row r="19" spans="1:14" ht="89.25" x14ac:dyDescent="0.2">
      <c r="A19" t="s">
        <v>404</v>
      </c>
      <c r="B19" t="s">
        <v>369</v>
      </c>
      <c r="C19" t="s">
        <v>364</v>
      </c>
      <c r="D19" t="s">
        <v>396</v>
      </c>
      <c r="E19">
        <v>12</v>
      </c>
      <c r="F19" t="s">
        <v>371</v>
      </c>
      <c r="G19" s="67" t="s">
        <v>405</v>
      </c>
      <c r="K19" t="s">
        <v>366</v>
      </c>
      <c r="L19" t="s">
        <v>372</v>
      </c>
      <c r="M19" s="68" t="s">
        <v>84</v>
      </c>
      <c r="N19" s="67" t="s">
        <v>4904</v>
      </c>
    </row>
    <row r="20" spans="1:14" ht="102" x14ac:dyDescent="0.2">
      <c r="A20" t="s">
        <v>406</v>
      </c>
      <c r="B20" t="s">
        <v>363</v>
      </c>
      <c r="C20" t="s">
        <v>364</v>
      </c>
      <c r="D20" t="s">
        <v>407</v>
      </c>
      <c r="G20" s="67" t="s">
        <v>408</v>
      </c>
      <c r="I20" t="s">
        <v>366</v>
      </c>
      <c r="L20" t="s">
        <v>403</v>
      </c>
      <c r="N20" s="67" t="s">
        <v>4905</v>
      </c>
    </row>
    <row r="21" spans="1:14" ht="127.5" x14ac:dyDescent="0.2">
      <c r="A21" t="s">
        <v>409</v>
      </c>
      <c r="C21" t="s">
        <v>364</v>
      </c>
      <c r="D21" t="s">
        <v>410</v>
      </c>
      <c r="E21">
        <v>6</v>
      </c>
      <c r="F21" t="s">
        <v>371</v>
      </c>
      <c r="G21" s="67" t="s">
        <v>411</v>
      </c>
      <c r="L21" t="s">
        <v>397</v>
      </c>
      <c r="N21" s="67" t="s">
        <v>4906</v>
      </c>
    </row>
    <row r="22" spans="1:14" ht="102" x14ac:dyDescent="0.2">
      <c r="A22" t="s">
        <v>412</v>
      </c>
      <c r="B22" t="s">
        <v>413</v>
      </c>
      <c r="C22" t="s">
        <v>364</v>
      </c>
      <c r="D22" t="s">
        <v>4907</v>
      </c>
      <c r="E22">
        <v>6</v>
      </c>
      <c r="F22" t="s">
        <v>371</v>
      </c>
      <c r="G22" s="67" t="s">
        <v>414</v>
      </c>
      <c r="I22" t="s">
        <v>366</v>
      </c>
      <c r="L22" t="s">
        <v>403</v>
      </c>
      <c r="N22" s="67" t="s">
        <v>4908</v>
      </c>
    </row>
    <row r="23" spans="1:14" ht="76.5" x14ac:dyDescent="0.2">
      <c r="A23" t="s">
        <v>415</v>
      </c>
      <c r="C23" t="s">
        <v>364</v>
      </c>
      <c r="D23" t="s">
        <v>375</v>
      </c>
      <c r="G23" s="67" t="s">
        <v>416</v>
      </c>
      <c r="L23" t="s">
        <v>417</v>
      </c>
      <c r="N23" s="67" t="s">
        <v>4909</v>
      </c>
    </row>
    <row r="24" spans="1:14" ht="63.75" x14ac:dyDescent="0.2">
      <c r="A24" t="s">
        <v>418</v>
      </c>
      <c r="B24" t="s">
        <v>419</v>
      </c>
      <c r="C24" t="s">
        <v>420</v>
      </c>
      <c r="D24" t="s">
        <v>548</v>
      </c>
      <c r="E24">
        <v>12</v>
      </c>
      <c r="F24" t="s">
        <v>371</v>
      </c>
      <c r="G24" s="67" t="s">
        <v>421</v>
      </c>
      <c r="H24" t="s">
        <v>422</v>
      </c>
      <c r="J24" t="s">
        <v>366</v>
      </c>
      <c r="L24" t="s">
        <v>423</v>
      </c>
      <c r="N24" s="67" t="s">
        <v>4910</v>
      </c>
    </row>
    <row r="25" spans="1:14" ht="114.75" x14ac:dyDescent="0.2">
      <c r="A25" t="s">
        <v>424</v>
      </c>
      <c r="B25" t="s">
        <v>363</v>
      </c>
      <c r="C25" t="s">
        <v>364</v>
      </c>
      <c r="D25" t="s">
        <v>375</v>
      </c>
      <c r="G25" s="67" t="s">
        <v>4911</v>
      </c>
      <c r="I25" t="s">
        <v>366</v>
      </c>
      <c r="L25" t="s">
        <v>425</v>
      </c>
      <c r="M25" s="68" t="s">
        <v>4912</v>
      </c>
      <c r="N25" s="67" t="s">
        <v>4913</v>
      </c>
    </row>
    <row r="26" spans="1:14" ht="89.25" x14ac:dyDescent="0.2">
      <c r="A26" t="s">
        <v>426</v>
      </c>
      <c r="C26" t="s">
        <v>427</v>
      </c>
      <c r="D26" t="s">
        <v>428</v>
      </c>
      <c r="G26" s="67" t="s">
        <v>4871</v>
      </c>
      <c r="L26">
        <v>96</v>
      </c>
      <c r="M26" s="68" t="s">
        <v>429</v>
      </c>
      <c r="N26" s="67" t="s">
        <v>4914</v>
      </c>
    </row>
    <row r="27" spans="1:14" ht="89.25" x14ac:dyDescent="0.2">
      <c r="A27" t="s">
        <v>430</v>
      </c>
      <c r="B27" t="s">
        <v>388</v>
      </c>
      <c r="C27" t="s">
        <v>374</v>
      </c>
      <c r="D27" t="s">
        <v>431</v>
      </c>
      <c r="E27">
        <v>12</v>
      </c>
      <c r="F27" t="s">
        <v>371</v>
      </c>
      <c r="G27" s="67" t="s">
        <v>4872</v>
      </c>
      <c r="H27" t="s">
        <v>390</v>
      </c>
      <c r="L27" t="s">
        <v>417</v>
      </c>
      <c r="M27" s="68" t="s">
        <v>432</v>
      </c>
      <c r="N27" s="67" t="s">
        <v>4915</v>
      </c>
    </row>
    <row r="28" spans="1:14" ht="51" x14ac:dyDescent="0.2">
      <c r="A28" t="s">
        <v>433</v>
      </c>
      <c r="B28" t="s">
        <v>363</v>
      </c>
      <c r="C28" t="s">
        <v>393</v>
      </c>
      <c r="D28" t="s">
        <v>375</v>
      </c>
      <c r="G28" s="67" t="s">
        <v>4873</v>
      </c>
      <c r="I28" t="s">
        <v>366</v>
      </c>
      <c r="L28" t="s">
        <v>425</v>
      </c>
      <c r="M28" s="68" t="s">
        <v>4916</v>
      </c>
      <c r="N28" s="67" t="s">
        <v>4917</v>
      </c>
    </row>
    <row r="29" spans="1:14" ht="114.75" x14ac:dyDescent="0.2">
      <c r="A29" t="s">
        <v>434</v>
      </c>
      <c r="C29" t="s">
        <v>427</v>
      </c>
      <c r="D29" t="s">
        <v>435</v>
      </c>
      <c r="E29">
        <v>6</v>
      </c>
      <c r="F29" t="s">
        <v>371</v>
      </c>
      <c r="G29" s="67" t="s">
        <v>4918</v>
      </c>
      <c r="L29" t="s">
        <v>397</v>
      </c>
      <c r="M29" s="68" t="s">
        <v>4919</v>
      </c>
      <c r="N29" s="67" t="s">
        <v>4920</v>
      </c>
    </row>
    <row r="30" spans="1:14" ht="76.5" x14ac:dyDescent="0.2">
      <c r="A30" t="s">
        <v>436</v>
      </c>
      <c r="C30" t="s">
        <v>364</v>
      </c>
      <c r="D30" t="s">
        <v>437</v>
      </c>
      <c r="E30">
        <v>12</v>
      </c>
      <c r="F30" t="s">
        <v>371</v>
      </c>
      <c r="G30" s="67" t="s">
        <v>4830</v>
      </c>
      <c r="L30" t="s">
        <v>438</v>
      </c>
      <c r="M30" s="68" t="s">
        <v>84</v>
      </c>
      <c r="N30" s="67" t="s">
        <v>4921</v>
      </c>
    </row>
    <row r="31" spans="1:14" ht="51" x14ac:dyDescent="0.2">
      <c r="A31" t="s">
        <v>439</v>
      </c>
      <c r="C31" t="s">
        <v>364</v>
      </c>
      <c r="D31" t="s">
        <v>4922</v>
      </c>
      <c r="E31">
        <v>12</v>
      </c>
      <c r="F31" t="s">
        <v>371</v>
      </c>
      <c r="G31" s="67" t="s">
        <v>4841</v>
      </c>
      <c r="K31" t="s">
        <v>366</v>
      </c>
      <c r="L31">
        <v>97</v>
      </c>
      <c r="M31" s="68" t="s">
        <v>84</v>
      </c>
      <c r="N31" s="67" t="s">
        <v>4923</v>
      </c>
    </row>
    <row r="32" spans="1:14" ht="89.25" x14ac:dyDescent="0.2">
      <c r="A32" t="s">
        <v>440</v>
      </c>
      <c r="B32" t="s">
        <v>369</v>
      </c>
      <c r="C32" t="s">
        <v>364</v>
      </c>
      <c r="D32" t="s">
        <v>4922</v>
      </c>
      <c r="E32">
        <v>12</v>
      </c>
      <c r="F32" t="s">
        <v>371</v>
      </c>
      <c r="G32" s="67" t="s">
        <v>4842</v>
      </c>
      <c r="K32" t="s">
        <v>366</v>
      </c>
      <c r="L32">
        <v>97</v>
      </c>
      <c r="M32" s="68" t="s">
        <v>4835</v>
      </c>
      <c r="N32" s="67" t="s">
        <v>4924</v>
      </c>
    </row>
    <row r="33" spans="1:14" ht="114.75" x14ac:dyDescent="0.2">
      <c r="A33" t="s">
        <v>441</v>
      </c>
      <c r="B33" t="s">
        <v>442</v>
      </c>
      <c r="C33" t="s">
        <v>364</v>
      </c>
      <c r="D33" t="s">
        <v>443</v>
      </c>
      <c r="G33" s="67" t="s">
        <v>4925</v>
      </c>
      <c r="H33" t="s">
        <v>422</v>
      </c>
      <c r="L33" t="s">
        <v>397</v>
      </c>
      <c r="M33" s="68" t="s">
        <v>4926</v>
      </c>
      <c r="N33" s="67" t="s">
        <v>4927</v>
      </c>
    </row>
    <row r="34" spans="1:14" ht="63.75" x14ac:dyDescent="0.2">
      <c r="A34" t="s">
        <v>444</v>
      </c>
      <c r="B34" t="s">
        <v>388</v>
      </c>
      <c r="C34" t="s">
        <v>364</v>
      </c>
      <c r="D34" t="s">
        <v>445</v>
      </c>
      <c r="E34">
        <v>6</v>
      </c>
      <c r="F34" t="s">
        <v>371</v>
      </c>
      <c r="G34" s="67" t="s">
        <v>4843</v>
      </c>
      <c r="H34" t="s">
        <v>390</v>
      </c>
      <c r="L34">
        <v>97</v>
      </c>
      <c r="M34" s="68" t="s">
        <v>84</v>
      </c>
      <c r="N34" s="67" t="s">
        <v>4928</v>
      </c>
    </row>
    <row r="35" spans="1:14" ht="89.25" x14ac:dyDescent="0.2">
      <c r="A35" t="s">
        <v>446</v>
      </c>
      <c r="B35" t="s">
        <v>388</v>
      </c>
      <c r="C35" t="s">
        <v>364</v>
      </c>
      <c r="D35" t="s">
        <v>447</v>
      </c>
      <c r="E35">
        <v>12</v>
      </c>
      <c r="G35" s="67" t="s">
        <v>4844</v>
      </c>
      <c r="H35" t="s">
        <v>390</v>
      </c>
      <c r="L35" t="s">
        <v>417</v>
      </c>
      <c r="M35" s="68" t="s">
        <v>448</v>
      </c>
      <c r="N35" s="67" t="s">
        <v>4929</v>
      </c>
    </row>
    <row r="36" spans="1:14" ht="102" x14ac:dyDescent="0.2">
      <c r="A36" s="70" t="s">
        <v>449</v>
      </c>
      <c r="B36" t="s">
        <v>369</v>
      </c>
      <c r="C36" t="s">
        <v>393</v>
      </c>
      <c r="D36" t="s">
        <v>375</v>
      </c>
      <c r="G36" s="67" t="s">
        <v>4930</v>
      </c>
      <c r="K36" t="s">
        <v>366</v>
      </c>
      <c r="L36" t="s">
        <v>423</v>
      </c>
      <c r="M36" s="68" t="s">
        <v>84</v>
      </c>
      <c r="N36" s="67" t="s">
        <v>4931</v>
      </c>
    </row>
    <row r="37" spans="1:14" ht="120" x14ac:dyDescent="0.25">
      <c r="A37" s="71" t="s">
        <v>449</v>
      </c>
      <c r="B37" s="71" t="s">
        <v>369</v>
      </c>
      <c r="C37" s="71" t="s">
        <v>393</v>
      </c>
      <c r="D37" s="71" t="s">
        <v>375</v>
      </c>
      <c r="E37" s="71"/>
      <c r="F37" s="71"/>
      <c r="G37" s="72" t="s">
        <v>4930</v>
      </c>
      <c r="H37" s="71"/>
      <c r="I37" s="71"/>
      <c r="J37" s="71"/>
      <c r="K37" s="71" t="s">
        <v>366</v>
      </c>
      <c r="L37" s="71" t="s">
        <v>438</v>
      </c>
      <c r="M37" s="73" t="s">
        <v>84</v>
      </c>
      <c r="N37" s="67" t="s">
        <v>4931</v>
      </c>
    </row>
    <row r="38" spans="1:14" ht="38.25" x14ac:dyDescent="0.2">
      <c r="A38" t="s">
        <v>450</v>
      </c>
      <c r="B38" t="s">
        <v>369</v>
      </c>
      <c r="C38" t="s">
        <v>364</v>
      </c>
      <c r="D38" t="s">
        <v>451</v>
      </c>
      <c r="E38">
        <v>6</v>
      </c>
      <c r="F38" t="s">
        <v>371</v>
      </c>
      <c r="G38" s="67" t="s">
        <v>4845</v>
      </c>
      <c r="K38" t="s">
        <v>366</v>
      </c>
      <c r="L38">
        <v>97</v>
      </c>
      <c r="M38" s="68" t="s">
        <v>84</v>
      </c>
      <c r="N38" s="67" t="s">
        <v>4932</v>
      </c>
    </row>
    <row r="39" spans="1:14" ht="76.5" x14ac:dyDescent="0.2">
      <c r="A39" s="70" t="s">
        <v>452</v>
      </c>
      <c r="B39" t="s">
        <v>453</v>
      </c>
      <c r="C39" t="s">
        <v>364</v>
      </c>
      <c r="D39" t="s">
        <v>375</v>
      </c>
      <c r="G39" s="67" t="s">
        <v>4933</v>
      </c>
      <c r="H39" t="s">
        <v>390</v>
      </c>
      <c r="K39" t="s">
        <v>366</v>
      </c>
      <c r="L39" t="s">
        <v>438</v>
      </c>
      <c r="M39" s="68" t="s">
        <v>84</v>
      </c>
      <c r="N39" s="67" t="s">
        <v>4934</v>
      </c>
    </row>
    <row r="40" spans="1:14" ht="127.5" x14ac:dyDescent="0.2">
      <c r="A40" t="s">
        <v>454</v>
      </c>
      <c r="B40" t="s">
        <v>388</v>
      </c>
      <c r="C40" t="s">
        <v>364</v>
      </c>
      <c r="D40" t="s">
        <v>455</v>
      </c>
      <c r="E40">
        <v>12</v>
      </c>
      <c r="F40" t="s">
        <v>371</v>
      </c>
      <c r="G40" s="67" t="s">
        <v>4935</v>
      </c>
      <c r="H40" t="s">
        <v>390</v>
      </c>
      <c r="L40" t="s">
        <v>456</v>
      </c>
      <c r="M40" s="68" t="s">
        <v>4936</v>
      </c>
      <c r="N40" s="67" t="s">
        <v>4937</v>
      </c>
    </row>
    <row r="41" spans="1:14" ht="63.75" x14ac:dyDescent="0.2">
      <c r="A41" t="s">
        <v>457</v>
      </c>
      <c r="C41" t="s">
        <v>364</v>
      </c>
      <c r="D41">
        <v>1</v>
      </c>
      <c r="E41">
        <v>6</v>
      </c>
      <c r="F41" t="s">
        <v>371</v>
      </c>
      <c r="G41" s="67" t="s">
        <v>4846</v>
      </c>
      <c r="L41">
        <v>98</v>
      </c>
      <c r="M41" s="68" t="s">
        <v>84</v>
      </c>
      <c r="N41" s="67" t="s">
        <v>4938</v>
      </c>
    </row>
    <row r="42" spans="1:14" ht="89.25" x14ac:dyDescent="0.2">
      <c r="A42" t="s">
        <v>458</v>
      </c>
      <c r="B42" t="s">
        <v>369</v>
      </c>
      <c r="C42" t="s">
        <v>364</v>
      </c>
      <c r="D42" t="s">
        <v>4939</v>
      </c>
      <c r="E42">
        <v>12</v>
      </c>
      <c r="F42" t="s">
        <v>371</v>
      </c>
      <c r="G42" s="67" t="s">
        <v>4847</v>
      </c>
      <c r="K42" t="s">
        <v>366</v>
      </c>
      <c r="L42">
        <v>98</v>
      </c>
      <c r="M42" s="68" t="s">
        <v>4876</v>
      </c>
      <c r="N42" s="67" t="s">
        <v>4940</v>
      </c>
    </row>
    <row r="43" spans="1:14" ht="89.25" x14ac:dyDescent="0.2">
      <c r="A43" t="s">
        <v>459</v>
      </c>
      <c r="C43" t="s">
        <v>374</v>
      </c>
      <c r="D43" t="s">
        <v>375</v>
      </c>
      <c r="G43" s="67" t="s">
        <v>460</v>
      </c>
      <c r="L43" t="s">
        <v>456</v>
      </c>
      <c r="N43" s="67" t="s">
        <v>4941</v>
      </c>
    </row>
    <row r="44" spans="1:14" ht="140.25" x14ac:dyDescent="0.2">
      <c r="A44" t="s">
        <v>461</v>
      </c>
      <c r="B44" t="s">
        <v>369</v>
      </c>
      <c r="C44" t="s">
        <v>364</v>
      </c>
      <c r="D44" t="s">
        <v>462</v>
      </c>
      <c r="E44">
        <v>12</v>
      </c>
      <c r="F44" t="s">
        <v>371</v>
      </c>
      <c r="G44" s="67" t="s">
        <v>4848</v>
      </c>
      <c r="K44" t="s">
        <v>366</v>
      </c>
      <c r="L44" t="s">
        <v>463</v>
      </c>
      <c r="M44" s="68" t="s">
        <v>4942</v>
      </c>
      <c r="N44" s="67" t="s">
        <v>4943</v>
      </c>
    </row>
    <row r="45" spans="1:14" ht="102" x14ac:dyDescent="0.2">
      <c r="A45" t="s">
        <v>464</v>
      </c>
      <c r="B45" t="s">
        <v>388</v>
      </c>
      <c r="C45" t="s">
        <v>364</v>
      </c>
      <c r="D45" t="s">
        <v>465</v>
      </c>
      <c r="G45" s="67" t="s">
        <v>466</v>
      </c>
      <c r="H45" t="s">
        <v>390</v>
      </c>
      <c r="L45" t="s">
        <v>456</v>
      </c>
      <c r="N45" s="67" t="s">
        <v>4944</v>
      </c>
    </row>
    <row r="46" spans="1:14" ht="89.25" x14ac:dyDescent="0.2">
      <c r="A46" t="s">
        <v>467</v>
      </c>
      <c r="B46" t="s">
        <v>363</v>
      </c>
      <c r="C46" t="s">
        <v>364</v>
      </c>
      <c r="D46" t="s">
        <v>375</v>
      </c>
      <c r="G46" s="67" t="s">
        <v>4945</v>
      </c>
      <c r="I46" t="s">
        <v>366</v>
      </c>
      <c r="L46" t="s">
        <v>425</v>
      </c>
      <c r="M46" s="68" t="s">
        <v>4946</v>
      </c>
      <c r="N46" s="67" t="s">
        <v>4947</v>
      </c>
    </row>
    <row r="47" spans="1:14" ht="114.75" x14ac:dyDescent="0.2">
      <c r="A47" t="s">
        <v>468</v>
      </c>
      <c r="B47" t="s">
        <v>363</v>
      </c>
      <c r="C47" t="s">
        <v>374</v>
      </c>
      <c r="D47" t="s">
        <v>375</v>
      </c>
      <c r="G47" s="67" t="s">
        <v>4948</v>
      </c>
      <c r="I47" t="s">
        <v>366</v>
      </c>
      <c r="L47" t="s">
        <v>469</v>
      </c>
      <c r="M47" s="68" t="s">
        <v>4949</v>
      </c>
      <c r="N47" s="67" t="s">
        <v>4950</v>
      </c>
    </row>
    <row r="48" spans="1:14" ht="102" x14ac:dyDescent="0.2">
      <c r="A48" t="s">
        <v>470</v>
      </c>
      <c r="C48" t="s">
        <v>471</v>
      </c>
      <c r="D48" t="s">
        <v>375</v>
      </c>
      <c r="G48" s="67" t="s">
        <v>4951</v>
      </c>
      <c r="L48" t="s">
        <v>472</v>
      </c>
      <c r="M48" s="68" t="s">
        <v>4952</v>
      </c>
      <c r="N48" s="67" t="s">
        <v>4953</v>
      </c>
    </row>
    <row r="49" spans="1:14" ht="114.75" x14ac:dyDescent="0.2">
      <c r="A49" t="s">
        <v>473</v>
      </c>
      <c r="B49" t="s">
        <v>442</v>
      </c>
      <c r="C49" t="s">
        <v>374</v>
      </c>
      <c r="D49" t="s">
        <v>474</v>
      </c>
      <c r="E49">
        <v>6</v>
      </c>
      <c r="F49" t="s">
        <v>371</v>
      </c>
      <c r="G49" s="67" t="s">
        <v>475</v>
      </c>
      <c r="H49" t="s">
        <v>422</v>
      </c>
      <c r="L49" t="s">
        <v>472</v>
      </c>
      <c r="N49" s="67" t="s">
        <v>4954</v>
      </c>
    </row>
    <row r="50" spans="1:14" ht="63.75" x14ac:dyDescent="0.2">
      <c r="A50" t="s">
        <v>476</v>
      </c>
      <c r="B50" t="s">
        <v>369</v>
      </c>
      <c r="C50" t="s">
        <v>393</v>
      </c>
      <c r="D50" t="s">
        <v>477</v>
      </c>
      <c r="G50" s="67" t="s">
        <v>4874</v>
      </c>
      <c r="K50" t="s">
        <v>366</v>
      </c>
      <c r="L50" t="s">
        <v>472</v>
      </c>
      <c r="N50" s="67" t="s">
        <v>4955</v>
      </c>
    </row>
    <row r="51" spans="1:14" ht="63.75" x14ac:dyDescent="0.2">
      <c r="A51" t="s">
        <v>478</v>
      </c>
      <c r="C51" t="s">
        <v>364</v>
      </c>
      <c r="D51" t="s">
        <v>479</v>
      </c>
      <c r="E51">
        <v>6</v>
      </c>
      <c r="F51" t="s">
        <v>371</v>
      </c>
      <c r="G51" s="67" t="s">
        <v>4956</v>
      </c>
      <c r="L51" t="s">
        <v>463</v>
      </c>
      <c r="M51" s="68" t="s">
        <v>84</v>
      </c>
      <c r="N51" s="67" t="s">
        <v>4957</v>
      </c>
    </row>
    <row r="52" spans="1:14" ht="89.25" x14ac:dyDescent="0.2">
      <c r="A52" t="s">
        <v>480</v>
      </c>
      <c r="B52" t="s">
        <v>369</v>
      </c>
      <c r="C52" t="s">
        <v>364</v>
      </c>
      <c r="D52" t="s">
        <v>375</v>
      </c>
      <c r="E52">
        <v>12</v>
      </c>
      <c r="G52" s="67" t="s">
        <v>4833</v>
      </c>
      <c r="K52" t="s">
        <v>366</v>
      </c>
      <c r="L52" t="s">
        <v>438</v>
      </c>
      <c r="N52" s="67" t="s">
        <v>4958</v>
      </c>
    </row>
    <row r="53" spans="1:14" ht="76.5" x14ac:dyDescent="0.2">
      <c r="A53" t="s">
        <v>481</v>
      </c>
      <c r="B53" t="s">
        <v>369</v>
      </c>
      <c r="C53" t="s">
        <v>471</v>
      </c>
      <c r="D53" t="s">
        <v>375</v>
      </c>
      <c r="G53" s="67" t="s">
        <v>482</v>
      </c>
      <c r="K53" t="s">
        <v>366</v>
      </c>
      <c r="L53" t="s">
        <v>381</v>
      </c>
      <c r="N53" s="67" t="s">
        <v>4959</v>
      </c>
    </row>
    <row r="54" spans="1:14" ht="63.75" x14ac:dyDescent="0.2">
      <c r="A54" t="s">
        <v>483</v>
      </c>
      <c r="B54" t="s">
        <v>388</v>
      </c>
      <c r="C54" t="s">
        <v>364</v>
      </c>
      <c r="D54" t="s">
        <v>484</v>
      </c>
      <c r="E54" t="s">
        <v>485</v>
      </c>
      <c r="G54" s="67" t="s">
        <v>4849</v>
      </c>
      <c r="H54" t="s">
        <v>390</v>
      </c>
      <c r="L54" t="s">
        <v>423</v>
      </c>
      <c r="M54" s="68" t="s">
        <v>84</v>
      </c>
      <c r="N54" s="67" t="s">
        <v>4960</v>
      </c>
    </row>
    <row r="55" spans="1:14" ht="63.75" x14ac:dyDescent="0.2">
      <c r="A55" t="s">
        <v>486</v>
      </c>
      <c r="B55" t="s">
        <v>363</v>
      </c>
      <c r="C55" t="s">
        <v>393</v>
      </c>
      <c r="D55" t="s">
        <v>487</v>
      </c>
      <c r="G55" s="67" t="s">
        <v>4850</v>
      </c>
      <c r="I55" t="s">
        <v>366</v>
      </c>
      <c r="L55" t="s">
        <v>469</v>
      </c>
      <c r="M55" s="68" t="s">
        <v>4961</v>
      </c>
      <c r="N55" s="67" t="s">
        <v>4962</v>
      </c>
    </row>
    <row r="56" spans="1:14" ht="63.75" x14ac:dyDescent="0.2">
      <c r="A56" t="s">
        <v>488</v>
      </c>
      <c r="B56" t="s">
        <v>442</v>
      </c>
      <c r="C56" t="s">
        <v>364</v>
      </c>
      <c r="D56">
        <v>1</v>
      </c>
      <c r="E56">
        <v>6</v>
      </c>
      <c r="F56" t="s">
        <v>371</v>
      </c>
      <c r="G56" s="67" t="s">
        <v>4851</v>
      </c>
      <c r="H56" t="s">
        <v>422</v>
      </c>
      <c r="L56" t="s">
        <v>489</v>
      </c>
      <c r="M56" s="68" t="s">
        <v>84</v>
      </c>
      <c r="N56" s="67" t="s">
        <v>4963</v>
      </c>
    </row>
    <row r="57" spans="1:14" ht="89.25" x14ac:dyDescent="0.2">
      <c r="A57" t="s">
        <v>490</v>
      </c>
      <c r="B57" t="s">
        <v>491</v>
      </c>
      <c r="C57" t="s">
        <v>364</v>
      </c>
      <c r="D57" t="s">
        <v>492</v>
      </c>
      <c r="E57">
        <v>6</v>
      </c>
      <c r="F57" t="s">
        <v>371</v>
      </c>
      <c r="G57" s="67" t="s">
        <v>4852</v>
      </c>
      <c r="H57" t="s">
        <v>390</v>
      </c>
      <c r="J57" t="s">
        <v>366</v>
      </c>
      <c r="L57" t="s">
        <v>472</v>
      </c>
      <c r="N57" s="67" t="s">
        <v>4964</v>
      </c>
    </row>
    <row r="58" spans="1:14" ht="89.25" x14ac:dyDescent="0.2">
      <c r="A58" t="s">
        <v>341</v>
      </c>
      <c r="B58" t="s">
        <v>493</v>
      </c>
      <c r="C58" t="s">
        <v>364</v>
      </c>
      <c r="D58" t="s">
        <v>389</v>
      </c>
      <c r="E58">
        <v>12</v>
      </c>
      <c r="F58" t="s">
        <v>371</v>
      </c>
      <c r="G58" s="67" t="s">
        <v>4853</v>
      </c>
      <c r="J58" t="s">
        <v>366</v>
      </c>
      <c r="L58" t="s">
        <v>494</v>
      </c>
      <c r="M58" s="68" t="s">
        <v>495</v>
      </c>
      <c r="N58" s="67" t="s">
        <v>4965</v>
      </c>
    </row>
    <row r="59" spans="1:14" ht="140.25" x14ac:dyDescent="0.2">
      <c r="A59" t="s">
        <v>496</v>
      </c>
      <c r="B59" t="s">
        <v>493</v>
      </c>
      <c r="C59" t="s">
        <v>364</v>
      </c>
      <c r="D59" t="s">
        <v>497</v>
      </c>
      <c r="F59" t="s">
        <v>371</v>
      </c>
      <c r="G59" s="67" t="s">
        <v>4854</v>
      </c>
      <c r="J59" t="s">
        <v>366</v>
      </c>
      <c r="L59">
        <v>98</v>
      </c>
      <c r="M59" s="68" t="s">
        <v>4966</v>
      </c>
      <c r="N59" s="67" t="s">
        <v>4967</v>
      </c>
    </row>
    <row r="60" spans="1:14" ht="51" x14ac:dyDescent="0.2">
      <c r="A60" t="s">
        <v>498</v>
      </c>
      <c r="C60" t="s">
        <v>364</v>
      </c>
      <c r="D60" t="s">
        <v>499</v>
      </c>
      <c r="G60" s="67" t="s">
        <v>4855</v>
      </c>
      <c r="L60" t="s">
        <v>489</v>
      </c>
      <c r="N60" s="67" t="s">
        <v>4968</v>
      </c>
    </row>
    <row r="61" spans="1:14" ht="178.5" x14ac:dyDescent="0.2">
      <c r="A61" t="s">
        <v>500</v>
      </c>
      <c r="B61" t="s">
        <v>369</v>
      </c>
      <c r="C61" t="s">
        <v>364</v>
      </c>
      <c r="D61" t="s">
        <v>4969</v>
      </c>
      <c r="E61">
        <v>12</v>
      </c>
      <c r="F61" t="s">
        <v>371</v>
      </c>
      <c r="G61" s="67" t="s">
        <v>4856</v>
      </c>
      <c r="K61" t="s">
        <v>4877</v>
      </c>
      <c r="L61">
        <v>98</v>
      </c>
      <c r="M61" s="68" t="s">
        <v>4970</v>
      </c>
      <c r="N61" s="67" t="s">
        <v>4971</v>
      </c>
    </row>
    <row r="62" spans="1:14" ht="51" x14ac:dyDescent="0.2">
      <c r="A62" t="s">
        <v>501</v>
      </c>
      <c r="C62" t="s">
        <v>393</v>
      </c>
      <c r="D62" t="s">
        <v>502</v>
      </c>
      <c r="G62" s="67" t="s">
        <v>4857</v>
      </c>
      <c r="L62">
        <v>99</v>
      </c>
      <c r="N62" s="67" t="s">
        <v>4972</v>
      </c>
    </row>
    <row r="63" spans="1:14" ht="63.75" x14ac:dyDescent="0.2">
      <c r="A63" t="s">
        <v>342</v>
      </c>
      <c r="B63" t="s">
        <v>493</v>
      </c>
      <c r="C63" t="s">
        <v>393</v>
      </c>
      <c r="D63" t="s">
        <v>437</v>
      </c>
      <c r="E63">
        <v>12</v>
      </c>
      <c r="F63" t="s">
        <v>371</v>
      </c>
      <c r="G63" s="67" t="s">
        <v>4858</v>
      </c>
      <c r="J63" t="s">
        <v>366</v>
      </c>
      <c r="L63" t="s">
        <v>423</v>
      </c>
      <c r="M63" s="68" t="b">
        <v>0</v>
      </c>
      <c r="N63" s="67" t="s">
        <v>4973</v>
      </c>
    </row>
    <row r="64" spans="1:14" ht="89.25" x14ac:dyDescent="0.2">
      <c r="A64" s="70" t="s">
        <v>503</v>
      </c>
      <c r="B64" t="s">
        <v>363</v>
      </c>
      <c r="C64" t="s">
        <v>364</v>
      </c>
      <c r="D64" t="s">
        <v>375</v>
      </c>
      <c r="G64" s="67" t="s">
        <v>4974</v>
      </c>
      <c r="I64" t="s">
        <v>366</v>
      </c>
      <c r="L64" t="s">
        <v>469</v>
      </c>
      <c r="M64" s="68" t="s">
        <v>4975</v>
      </c>
      <c r="N64" s="67" t="s">
        <v>4976</v>
      </c>
    </row>
    <row r="65" spans="1:14" ht="102" x14ac:dyDescent="0.2">
      <c r="A65" t="s">
        <v>504</v>
      </c>
      <c r="C65" t="s">
        <v>471</v>
      </c>
      <c r="D65" t="s">
        <v>375</v>
      </c>
      <c r="G65" s="67" t="s">
        <v>4977</v>
      </c>
      <c r="L65" t="s">
        <v>489</v>
      </c>
      <c r="M65" s="68" t="s">
        <v>4978</v>
      </c>
      <c r="N65" s="67" t="s">
        <v>4979</v>
      </c>
    </row>
    <row r="66" spans="1:14" ht="76.5" x14ac:dyDescent="0.2">
      <c r="A66" t="s">
        <v>505</v>
      </c>
      <c r="C66" t="s">
        <v>364</v>
      </c>
      <c r="D66" t="s">
        <v>389</v>
      </c>
      <c r="E66">
        <v>12</v>
      </c>
      <c r="F66" t="s">
        <v>371</v>
      </c>
      <c r="G66" s="67" t="s">
        <v>4859</v>
      </c>
      <c r="L66" t="s">
        <v>494</v>
      </c>
      <c r="M66" s="68" t="s">
        <v>84</v>
      </c>
      <c r="N66" s="67" t="s">
        <v>4980</v>
      </c>
    </row>
    <row r="67" spans="1:14" ht="89.25" x14ac:dyDescent="0.2">
      <c r="A67" t="s">
        <v>506</v>
      </c>
      <c r="C67" t="s">
        <v>374</v>
      </c>
      <c r="D67" t="s">
        <v>507</v>
      </c>
      <c r="F67" t="s">
        <v>371</v>
      </c>
      <c r="G67" s="67" t="s">
        <v>508</v>
      </c>
      <c r="L67" t="s">
        <v>423</v>
      </c>
      <c r="N67" s="67" t="s">
        <v>4981</v>
      </c>
    </row>
    <row r="68" spans="1:14" ht="102" x14ac:dyDescent="0.2">
      <c r="A68" t="s">
        <v>509</v>
      </c>
      <c r="B68" t="s">
        <v>413</v>
      </c>
      <c r="C68" t="s">
        <v>364</v>
      </c>
      <c r="D68" t="s">
        <v>407</v>
      </c>
      <c r="G68" s="67" t="s">
        <v>4860</v>
      </c>
      <c r="I68" t="s">
        <v>366</v>
      </c>
      <c r="L68" t="s">
        <v>510</v>
      </c>
      <c r="M68" s="68" t="s">
        <v>4982</v>
      </c>
      <c r="N68" s="67" t="s">
        <v>4983</v>
      </c>
    </row>
    <row r="69" spans="1:14" ht="63.75" x14ac:dyDescent="0.2">
      <c r="A69" t="s">
        <v>511</v>
      </c>
      <c r="C69" t="s">
        <v>393</v>
      </c>
      <c r="D69" t="s">
        <v>512</v>
      </c>
      <c r="G69" s="67" t="s">
        <v>4861</v>
      </c>
      <c r="L69">
        <v>100</v>
      </c>
      <c r="M69" s="68" t="s">
        <v>84</v>
      </c>
      <c r="N69" s="67" t="s">
        <v>4984</v>
      </c>
    </row>
    <row r="70" spans="1:14" ht="51" x14ac:dyDescent="0.2">
      <c r="A70" t="s">
        <v>513</v>
      </c>
      <c r="B70" t="s">
        <v>388</v>
      </c>
      <c r="C70" t="s">
        <v>364</v>
      </c>
      <c r="D70" t="s">
        <v>479</v>
      </c>
      <c r="E70">
        <v>6</v>
      </c>
      <c r="F70" t="s">
        <v>371</v>
      </c>
      <c r="G70" s="67" t="s">
        <v>4862</v>
      </c>
      <c r="H70" t="s">
        <v>390</v>
      </c>
      <c r="L70" t="s">
        <v>514</v>
      </c>
      <c r="M70" s="68" t="s">
        <v>84</v>
      </c>
      <c r="N70" s="67" t="s">
        <v>4985</v>
      </c>
    </row>
    <row r="71" spans="1:14" ht="89.25" x14ac:dyDescent="0.2">
      <c r="A71" t="s">
        <v>515</v>
      </c>
      <c r="B71" t="s">
        <v>369</v>
      </c>
      <c r="C71" t="s">
        <v>364</v>
      </c>
      <c r="D71" t="s">
        <v>484</v>
      </c>
      <c r="E71" t="s">
        <v>485</v>
      </c>
      <c r="G71" s="67" t="s">
        <v>4863</v>
      </c>
      <c r="K71" t="s">
        <v>366</v>
      </c>
      <c r="L71" t="s">
        <v>516</v>
      </c>
      <c r="M71" s="68" t="s">
        <v>4986</v>
      </c>
      <c r="N71" s="67" t="s">
        <v>4987</v>
      </c>
    </row>
    <row r="72" spans="1:14" ht="89.25" x14ac:dyDescent="0.2">
      <c r="A72" t="s">
        <v>517</v>
      </c>
      <c r="C72" t="s">
        <v>364</v>
      </c>
      <c r="D72" t="s">
        <v>375</v>
      </c>
      <c r="G72" s="67" t="s">
        <v>4988</v>
      </c>
      <c r="L72" t="s">
        <v>463</v>
      </c>
      <c r="M72" s="68" t="s">
        <v>84</v>
      </c>
      <c r="N72" s="67" t="s">
        <v>4989</v>
      </c>
    </row>
    <row r="73" spans="1:14" ht="102" x14ac:dyDescent="0.2">
      <c r="A73" t="s">
        <v>518</v>
      </c>
      <c r="B73" t="s">
        <v>363</v>
      </c>
      <c r="C73" t="s">
        <v>364</v>
      </c>
      <c r="D73" t="s">
        <v>519</v>
      </c>
      <c r="G73" s="67" t="s">
        <v>4990</v>
      </c>
      <c r="L73" t="s">
        <v>510</v>
      </c>
      <c r="M73" s="68" t="s">
        <v>4991</v>
      </c>
      <c r="N73" s="67" t="s">
        <v>4992</v>
      </c>
    </row>
    <row r="74" spans="1:14" ht="102" x14ac:dyDescent="0.2">
      <c r="A74" t="s">
        <v>520</v>
      </c>
      <c r="B74" t="s">
        <v>363</v>
      </c>
      <c r="C74" t="s">
        <v>364</v>
      </c>
      <c r="D74" t="s">
        <v>521</v>
      </c>
      <c r="G74" s="67" t="s">
        <v>4993</v>
      </c>
      <c r="I74" t="s">
        <v>366</v>
      </c>
      <c r="L74" t="s">
        <v>522</v>
      </c>
      <c r="M74" s="68" t="s">
        <v>4994</v>
      </c>
      <c r="N74" s="67" t="s">
        <v>4995</v>
      </c>
    </row>
    <row r="75" spans="1:14" ht="127.5" x14ac:dyDescent="0.2">
      <c r="A75" t="s">
        <v>523</v>
      </c>
      <c r="B75" t="s">
        <v>363</v>
      </c>
      <c r="C75" t="s">
        <v>364</v>
      </c>
      <c r="D75" t="s">
        <v>524</v>
      </c>
      <c r="G75" s="67" t="s">
        <v>4996</v>
      </c>
      <c r="I75" t="s">
        <v>366</v>
      </c>
      <c r="L75" t="s">
        <v>522</v>
      </c>
      <c r="M75" s="68" t="s">
        <v>4997</v>
      </c>
      <c r="N75" s="67" t="s">
        <v>4998</v>
      </c>
    </row>
    <row r="76" spans="1:14" ht="140.25" x14ac:dyDescent="0.2">
      <c r="A76" t="s">
        <v>525</v>
      </c>
      <c r="B76" t="s">
        <v>442</v>
      </c>
      <c r="C76" t="s">
        <v>364</v>
      </c>
      <c r="D76" t="s">
        <v>526</v>
      </c>
      <c r="E76">
        <v>12</v>
      </c>
      <c r="F76" t="s">
        <v>371</v>
      </c>
      <c r="G76" s="67" t="s">
        <v>4864</v>
      </c>
      <c r="H76" t="s">
        <v>422</v>
      </c>
      <c r="L76">
        <v>100</v>
      </c>
      <c r="M76" s="68" t="s">
        <v>527</v>
      </c>
      <c r="N76" s="67" t="s">
        <v>4999</v>
      </c>
    </row>
    <row r="77" spans="1:14" ht="127.5" x14ac:dyDescent="0.2">
      <c r="A77" t="s">
        <v>528</v>
      </c>
      <c r="C77" t="s">
        <v>374</v>
      </c>
      <c r="D77" t="s">
        <v>375</v>
      </c>
      <c r="G77" s="67" t="s">
        <v>5000</v>
      </c>
      <c r="L77" t="s">
        <v>514</v>
      </c>
      <c r="M77" s="68" t="s">
        <v>5001</v>
      </c>
      <c r="N77" s="67" t="s">
        <v>5002</v>
      </c>
    </row>
    <row r="78" spans="1:14" x14ac:dyDescent="0.2">
      <c r="A78" t="s">
        <v>529</v>
      </c>
      <c r="B78" t="s">
        <v>363</v>
      </c>
      <c r="C78" t="s">
        <v>393</v>
      </c>
      <c r="D78" t="s">
        <v>375</v>
      </c>
      <c r="G78" s="67" t="e">
        <v>#VALUE!</v>
      </c>
      <c r="I78" t="s">
        <v>366</v>
      </c>
      <c r="L78" t="s">
        <v>522</v>
      </c>
      <c r="M78" s="68" t="e">
        <v>#VALUE!</v>
      </c>
      <c r="N78" s="67" t="e">
        <v>#VALUE!</v>
      </c>
    </row>
    <row r="79" spans="1:14" ht="89.25" x14ac:dyDescent="0.2">
      <c r="A79" t="s">
        <v>530</v>
      </c>
      <c r="B79" t="s">
        <v>369</v>
      </c>
      <c r="C79" t="s">
        <v>364</v>
      </c>
      <c r="D79">
        <v>1</v>
      </c>
      <c r="E79">
        <v>12</v>
      </c>
      <c r="F79" t="s">
        <v>371</v>
      </c>
      <c r="G79" s="67" t="s">
        <v>4865</v>
      </c>
      <c r="K79" t="s">
        <v>366</v>
      </c>
      <c r="L79" t="s">
        <v>531</v>
      </c>
      <c r="N79" s="67" t="s">
        <v>5003</v>
      </c>
    </row>
    <row r="80" spans="1:14" ht="51" x14ac:dyDescent="0.2">
      <c r="A80" t="s">
        <v>532</v>
      </c>
      <c r="B80" t="s">
        <v>369</v>
      </c>
      <c r="C80" t="s">
        <v>374</v>
      </c>
      <c r="D80">
        <v>1</v>
      </c>
      <c r="E80" t="s">
        <v>485</v>
      </c>
      <c r="G80" s="67" t="s">
        <v>4866</v>
      </c>
      <c r="K80" t="s">
        <v>366</v>
      </c>
      <c r="L80" t="s">
        <v>423</v>
      </c>
      <c r="M80" s="68" t="s">
        <v>84</v>
      </c>
      <c r="N80" s="67" t="s">
        <v>5004</v>
      </c>
    </row>
    <row r="81" spans="1:16" ht="140.25" x14ac:dyDescent="0.2">
      <c r="A81" t="s">
        <v>533</v>
      </c>
      <c r="C81" t="s">
        <v>384</v>
      </c>
      <c r="D81" t="s">
        <v>375</v>
      </c>
      <c r="G81" s="67" t="s">
        <v>4834</v>
      </c>
      <c r="L81">
        <v>100</v>
      </c>
      <c r="M81" s="68" t="s">
        <v>534</v>
      </c>
      <c r="N81" s="67" t="s">
        <v>5005</v>
      </c>
    </row>
    <row r="82" spans="1:16" ht="102" x14ac:dyDescent="0.2">
      <c r="A82" t="s">
        <v>535</v>
      </c>
      <c r="B82" t="s">
        <v>363</v>
      </c>
      <c r="C82" t="s">
        <v>364</v>
      </c>
      <c r="D82" t="s">
        <v>375</v>
      </c>
      <c r="G82" s="67" t="s">
        <v>5006</v>
      </c>
      <c r="I82" t="s">
        <v>366</v>
      </c>
      <c r="L82" t="s">
        <v>522</v>
      </c>
      <c r="M82" s="68" t="s">
        <v>5007</v>
      </c>
      <c r="N82" s="67" t="s">
        <v>5008</v>
      </c>
    </row>
    <row r="83" spans="1:16" ht="102" x14ac:dyDescent="0.2">
      <c r="A83" t="s">
        <v>536</v>
      </c>
      <c r="C83" t="s">
        <v>364</v>
      </c>
      <c r="D83" t="s">
        <v>537</v>
      </c>
      <c r="E83" t="s">
        <v>401</v>
      </c>
      <c r="G83" s="74" t="s">
        <v>4867</v>
      </c>
      <c r="L83" t="s">
        <v>514</v>
      </c>
      <c r="M83" s="68" t="s">
        <v>5009</v>
      </c>
      <c r="N83" s="67" t="s">
        <v>5010</v>
      </c>
    </row>
    <row r="84" spans="1:16" ht="102" x14ac:dyDescent="0.2">
      <c r="A84" t="s">
        <v>538</v>
      </c>
      <c r="B84" t="s">
        <v>5011</v>
      </c>
      <c r="C84" t="s">
        <v>364</v>
      </c>
      <c r="D84">
        <v>1</v>
      </c>
      <c r="G84" s="67" t="s">
        <v>539</v>
      </c>
      <c r="H84" t="s">
        <v>390</v>
      </c>
      <c r="I84" t="s">
        <v>366</v>
      </c>
      <c r="L84" t="s">
        <v>540</v>
      </c>
      <c r="N84" s="67" t="s">
        <v>5012</v>
      </c>
    </row>
    <row r="85" spans="1:16" ht="38.25" x14ac:dyDescent="0.2">
      <c r="A85" t="s">
        <v>541</v>
      </c>
      <c r="B85" t="s">
        <v>493</v>
      </c>
      <c r="C85" t="s">
        <v>364</v>
      </c>
      <c r="D85" t="s">
        <v>542</v>
      </c>
      <c r="E85">
        <v>2</v>
      </c>
      <c r="G85" s="67" t="s">
        <v>4868</v>
      </c>
      <c r="J85" t="s">
        <v>366</v>
      </c>
      <c r="L85" t="s">
        <v>494</v>
      </c>
      <c r="M85" s="68" t="s">
        <v>84</v>
      </c>
      <c r="N85" s="67" t="s">
        <v>5013</v>
      </c>
    </row>
    <row r="86" spans="1:16" ht="102" x14ac:dyDescent="0.2">
      <c r="A86" t="s">
        <v>543</v>
      </c>
      <c r="B86" t="s">
        <v>363</v>
      </c>
      <c r="C86" t="s">
        <v>364</v>
      </c>
      <c r="D86" t="s">
        <v>407</v>
      </c>
      <c r="G86" s="67" t="s">
        <v>5014</v>
      </c>
      <c r="I86" t="s">
        <v>366</v>
      </c>
      <c r="L86" t="s">
        <v>540</v>
      </c>
      <c r="N86" s="67" t="s">
        <v>5015</v>
      </c>
    </row>
    <row r="87" spans="1:16" ht="51" x14ac:dyDescent="0.2">
      <c r="A87" t="s">
        <v>544</v>
      </c>
      <c r="B87" t="s">
        <v>363</v>
      </c>
      <c r="C87" t="s">
        <v>393</v>
      </c>
      <c r="D87" t="s">
        <v>375</v>
      </c>
      <c r="G87" s="67" t="s">
        <v>4869</v>
      </c>
      <c r="I87" t="s">
        <v>366</v>
      </c>
      <c r="L87" t="s">
        <v>540</v>
      </c>
      <c r="N87" s="67" t="s">
        <v>5016</v>
      </c>
    </row>
    <row r="88" spans="1:16" ht="89.25" x14ac:dyDescent="0.2">
      <c r="A88" t="s">
        <v>545</v>
      </c>
      <c r="B88" t="s">
        <v>363</v>
      </c>
      <c r="C88" t="s">
        <v>364</v>
      </c>
      <c r="D88" t="s">
        <v>375</v>
      </c>
      <c r="G88" s="67" t="s">
        <v>5017</v>
      </c>
      <c r="I88" t="s">
        <v>366</v>
      </c>
      <c r="L88" t="s">
        <v>546</v>
      </c>
      <c r="N88" s="67" t="s">
        <v>5018</v>
      </c>
    </row>
    <row r="89" spans="1:16" ht="89.25" x14ac:dyDescent="0.2">
      <c r="A89" t="s">
        <v>547</v>
      </c>
      <c r="B89" t="s">
        <v>442</v>
      </c>
      <c r="C89" t="s">
        <v>364</v>
      </c>
      <c r="D89" t="s">
        <v>548</v>
      </c>
      <c r="E89">
        <v>12</v>
      </c>
      <c r="F89" t="s">
        <v>371</v>
      </c>
      <c r="G89" s="75" t="s">
        <v>5019</v>
      </c>
      <c r="H89" t="s">
        <v>422</v>
      </c>
      <c r="L89" t="s">
        <v>531</v>
      </c>
      <c r="M89" s="68" t="s">
        <v>5020</v>
      </c>
      <c r="N89" s="67" t="s">
        <v>5021</v>
      </c>
    </row>
    <row r="90" spans="1:16" ht="76.5" x14ac:dyDescent="0.2">
      <c r="A90" t="s">
        <v>549</v>
      </c>
      <c r="B90" t="s">
        <v>442</v>
      </c>
      <c r="C90" t="s">
        <v>364</v>
      </c>
      <c r="D90" t="s">
        <v>5022</v>
      </c>
      <c r="E90" t="s">
        <v>401</v>
      </c>
      <c r="G90" s="67" t="s">
        <v>4831</v>
      </c>
      <c r="H90" t="s">
        <v>422</v>
      </c>
      <c r="L90">
        <v>100</v>
      </c>
      <c r="M90" s="68" t="s">
        <v>84</v>
      </c>
      <c r="N90" s="67" t="s">
        <v>5023</v>
      </c>
    </row>
    <row r="91" spans="1:16" ht="127.5" x14ac:dyDescent="0.2">
      <c r="A91" t="s">
        <v>550</v>
      </c>
      <c r="B91" t="s">
        <v>5011</v>
      </c>
      <c r="C91" t="s">
        <v>364</v>
      </c>
      <c r="D91" t="s">
        <v>407</v>
      </c>
      <c r="G91" s="67" t="s">
        <v>551</v>
      </c>
      <c r="H91" t="s">
        <v>390</v>
      </c>
      <c r="I91" t="s">
        <v>366</v>
      </c>
      <c r="L91" t="s">
        <v>546</v>
      </c>
      <c r="N91" s="67" t="s">
        <v>5024</v>
      </c>
    </row>
    <row r="92" spans="1:16" ht="38.25" x14ac:dyDescent="0.2">
      <c r="A92" t="s">
        <v>552</v>
      </c>
      <c r="B92" t="s">
        <v>388</v>
      </c>
      <c r="C92" t="s">
        <v>364</v>
      </c>
      <c r="D92" t="s">
        <v>553</v>
      </c>
      <c r="E92">
        <v>6</v>
      </c>
      <c r="F92" t="s">
        <v>371</v>
      </c>
      <c r="G92" s="67" t="s">
        <v>4870</v>
      </c>
      <c r="H92" t="s">
        <v>390</v>
      </c>
      <c r="L92" t="s">
        <v>531</v>
      </c>
      <c r="N92" s="67" t="s">
        <v>5025</v>
      </c>
    </row>
    <row r="96" spans="1:16" x14ac:dyDescent="0.2">
      <c r="B96" s="70"/>
      <c r="P96" s="82" t="s">
        <v>554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B2" sqref="B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7" t="s">
        <v>40</v>
      </c>
      <c r="B1" s="214" t="s">
        <v>5216</v>
      </c>
      <c r="C1" s="25" t="s">
        <v>4</v>
      </c>
      <c r="D1" s="76" t="s">
        <v>77</v>
      </c>
      <c r="E1" s="159" t="s">
        <v>348</v>
      </c>
      <c r="F1" s="7" t="s">
        <v>3785</v>
      </c>
    </row>
    <row r="2" spans="1:6" ht="15" x14ac:dyDescent="0.25">
      <c r="A2" s="56" t="s">
        <v>343</v>
      </c>
      <c r="B2" s="20">
        <v>0</v>
      </c>
      <c r="C2" s="27" t="s">
        <v>76</v>
      </c>
      <c r="D2" s="77">
        <v>0</v>
      </c>
      <c r="E2" s="160" t="s">
        <v>75</v>
      </c>
      <c r="F2" s="163" t="s">
        <v>76</v>
      </c>
    </row>
    <row r="3" spans="1:6" x14ac:dyDescent="0.2">
      <c r="A3" s="8" t="str">
        <f>'Stat Blocks'!D1</f>
        <v>Asheemi Ta</v>
      </c>
      <c r="B3" s="20">
        <v>-1</v>
      </c>
      <c r="C3" s="22">
        <v>0</v>
      </c>
      <c r="D3" s="78">
        <v>0</v>
      </c>
      <c r="E3" s="59" t="s">
        <v>362</v>
      </c>
      <c r="F3" s="8" t="s">
        <v>2693</v>
      </c>
    </row>
    <row r="4" spans="1:6" x14ac:dyDescent="0.2">
      <c r="A4" s="8" t="str">
        <f>'Stat Blocks'!E1</f>
        <v>Caitlen'gella ("Filly")</v>
      </c>
      <c r="B4" s="20">
        <v>-2</v>
      </c>
      <c r="C4" s="22">
        <v>1</v>
      </c>
      <c r="D4" s="79">
        <v>200</v>
      </c>
      <c r="E4" s="59" t="s">
        <v>368</v>
      </c>
      <c r="F4" s="8" t="s">
        <v>2694</v>
      </c>
    </row>
    <row r="5" spans="1:6" x14ac:dyDescent="0.2">
      <c r="A5" s="8" t="str">
        <f>'Stat Blocks'!F1</f>
        <v>Kael Ordo</v>
      </c>
      <c r="B5" s="20">
        <v>-5</v>
      </c>
      <c r="C5" s="22">
        <v>2</v>
      </c>
      <c r="D5" s="79">
        <v>400</v>
      </c>
      <c r="E5" s="59" t="s">
        <v>373</v>
      </c>
      <c r="F5" s="8" t="s">
        <v>2695</v>
      </c>
    </row>
    <row r="6" spans="1:6" x14ac:dyDescent="0.2">
      <c r="A6" s="8" t="str">
        <f>'Stat Blocks'!G1</f>
        <v>Yulaaz Orca</v>
      </c>
      <c r="B6" s="20">
        <v>-10</v>
      </c>
      <c r="C6" s="22">
        <v>3</v>
      </c>
      <c r="D6" s="79">
        <v>600</v>
      </c>
      <c r="E6" s="59" t="s">
        <v>376</v>
      </c>
      <c r="F6" s="8" t="s">
        <v>2696</v>
      </c>
    </row>
    <row r="7" spans="1:6" x14ac:dyDescent="0.2">
      <c r="A7" s="8" t="str">
        <f>'Stat Blocks'!H1</f>
        <v>Kyybecca</v>
      </c>
      <c r="B7" s="20" t="s">
        <v>70</v>
      </c>
      <c r="C7" s="22">
        <v>4</v>
      </c>
      <c r="D7" s="79">
        <v>800</v>
      </c>
      <c r="E7" s="59" t="s">
        <v>377</v>
      </c>
      <c r="F7" s="8" t="s">
        <v>2697</v>
      </c>
    </row>
    <row r="8" spans="1:6" ht="13.5" thickBot="1" x14ac:dyDescent="0.25">
      <c r="A8" s="8" t="str">
        <f>'Stat Blocks'!I1</f>
        <v>Shanlar Vivani</v>
      </c>
      <c r="B8" s="21" t="s">
        <v>71</v>
      </c>
      <c r="C8" s="22">
        <v>5</v>
      </c>
      <c r="D8" s="79">
        <v>1000</v>
      </c>
      <c r="E8" s="59" t="s">
        <v>379</v>
      </c>
      <c r="F8" s="8" t="s">
        <v>2698</v>
      </c>
    </row>
    <row r="9" spans="1:6" x14ac:dyDescent="0.2">
      <c r="A9" s="8" t="str">
        <f>'Stat Blocks'!J1</f>
        <v>Arlynn Varss</v>
      </c>
      <c r="C9" s="22">
        <v>6</v>
      </c>
      <c r="D9" s="79">
        <v>1200</v>
      </c>
      <c r="E9" s="59" t="s">
        <v>380</v>
      </c>
      <c r="F9" s="8" t="s">
        <v>2699</v>
      </c>
    </row>
    <row r="10" spans="1:6" x14ac:dyDescent="0.2">
      <c r="A10" s="8" t="str">
        <f>'Stat Blocks'!K1</f>
        <v>Zeven Thanas</v>
      </c>
      <c r="C10" s="22">
        <v>7</v>
      </c>
      <c r="D10" s="79">
        <v>1400</v>
      </c>
      <c r="E10" s="59" t="s">
        <v>382</v>
      </c>
      <c r="F10" s="8" t="s">
        <v>2700</v>
      </c>
    </row>
    <row r="11" spans="1:6" x14ac:dyDescent="0.2">
      <c r="A11" s="8" t="str">
        <f>'Stat Blocks'!L1</f>
        <v>HanK</v>
      </c>
      <c r="C11" s="22">
        <v>8</v>
      </c>
      <c r="D11" s="79">
        <v>1600</v>
      </c>
      <c r="E11" s="59" t="s">
        <v>383</v>
      </c>
      <c r="F11" s="8" t="s">
        <v>2701</v>
      </c>
    </row>
    <row r="12" spans="1:6" x14ac:dyDescent="0.2">
      <c r="A12" s="8" t="str">
        <f>'Stat Blocks'!M1</f>
        <v>Iridonia Jakk</v>
      </c>
      <c r="C12" s="22">
        <v>9</v>
      </c>
      <c r="D12" s="79">
        <v>1800</v>
      </c>
      <c r="E12" s="59" t="s">
        <v>386</v>
      </c>
      <c r="F12" s="8" t="s">
        <v>2702</v>
      </c>
    </row>
    <row r="13" spans="1:6" x14ac:dyDescent="0.2">
      <c r="A13" s="8" t="str">
        <f>'Stat Blocks'!N1</f>
        <v>Ishhkalwarr, the Shadow Wook</v>
      </c>
      <c r="C13" s="22">
        <v>10</v>
      </c>
      <c r="D13" s="79">
        <v>2000</v>
      </c>
      <c r="E13" s="59" t="s">
        <v>387</v>
      </c>
      <c r="F13" s="8" t="s">
        <v>2703</v>
      </c>
    </row>
    <row r="14" spans="1:6" x14ac:dyDescent="0.2">
      <c r="A14" s="8" t="str">
        <f>'Stat Blocks'!O1</f>
        <v>Koth Drii</v>
      </c>
      <c r="C14" s="22">
        <v>11</v>
      </c>
      <c r="D14" s="79">
        <v>2200</v>
      </c>
      <c r="E14" s="59" t="s">
        <v>392</v>
      </c>
      <c r="F14" s="8" t="s">
        <v>2704</v>
      </c>
    </row>
    <row r="15" spans="1:6" x14ac:dyDescent="0.2">
      <c r="A15" s="8" t="str">
        <f>'Stat Blocks'!P1</f>
        <v>BD-1 Blaster Droid - CL1</v>
      </c>
      <c r="C15" s="22">
        <v>12</v>
      </c>
      <c r="D15" s="79">
        <v>2400</v>
      </c>
      <c r="E15" s="59" t="s">
        <v>395</v>
      </c>
      <c r="F15" s="8" t="s">
        <v>2705</v>
      </c>
    </row>
    <row r="16" spans="1:6" x14ac:dyDescent="0.2">
      <c r="A16" s="8" t="str">
        <f>'Stat Blocks'!Q1</f>
        <v>MD-1 Melee Droid - CL1</v>
      </c>
      <c r="C16" s="22">
        <v>13</v>
      </c>
      <c r="D16" s="79">
        <v>2600</v>
      </c>
      <c r="E16" s="59" t="s">
        <v>398</v>
      </c>
      <c r="F16" s="8" t="s">
        <v>2706</v>
      </c>
    </row>
    <row r="17" spans="1:6" x14ac:dyDescent="0.2">
      <c r="A17" s="8" t="str">
        <f>'Stat Blocks'!R1</f>
        <v>Sith Assault Droid - CL6</v>
      </c>
      <c r="C17" s="22">
        <v>14</v>
      </c>
      <c r="D17" s="79">
        <v>2800</v>
      </c>
      <c r="E17" s="59" t="s">
        <v>399</v>
      </c>
      <c r="F17" s="8" t="s">
        <v>2707</v>
      </c>
    </row>
    <row r="18" spans="1:6" x14ac:dyDescent="0.2">
      <c r="A18" s="8" t="str">
        <f>'Stat Blocks'!S1</f>
        <v>Mandalorian Neo Crusader Soldier - CL2</v>
      </c>
      <c r="C18" s="22">
        <v>15</v>
      </c>
      <c r="D18" s="79">
        <v>3000</v>
      </c>
      <c r="E18" s="59" t="s">
        <v>402</v>
      </c>
      <c r="F18" s="8" t="s">
        <v>2708</v>
      </c>
    </row>
    <row r="19" spans="1:6" x14ac:dyDescent="0.2">
      <c r="A19" s="8" t="str">
        <f>'Stat Blocks'!T1</f>
        <v>Mandalorian Neo Crusader Scout - CL2</v>
      </c>
      <c r="C19" s="22">
        <v>16</v>
      </c>
      <c r="D19" s="79">
        <v>3200</v>
      </c>
      <c r="E19" s="59" t="s">
        <v>404</v>
      </c>
      <c r="F19" s="8" t="s">
        <v>2709</v>
      </c>
    </row>
    <row r="20" spans="1:6" x14ac:dyDescent="0.2">
      <c r="A20" s="8" t="str">
        <f>'Stat Blocks'!U1</f>
        <v>Mandalorian Neo Crusader Brawler - CL3</v>
      </c>
      <c r="C20" s="22">
        <v>17</v>
      </c>
      <c r="D20" s="79">
        <v>3400</v>
      </c>
      <c r="E20" s="59" t="s">
        <v>406</v>
      </c>
      <c r="F20" s="8" t="s">
        <v>2710</v>
      </c>
    </row>
    <row r="21" spans="1:6" x14ac:dyDescent="0.2">
      <c r="A21" s="8" t="str">
        <f>'Stat Blocks'!V1</f>
        <v>Mandalorian Neo Crusader Rally Master - CL5</v>
      </c>
      <c r="C21" s="22">
        <v>18</v>
      </c>
      <c r="D21" s="79">
        <v>3600</v>
      </c>
      <c r="E21" s="59" t="s">
        <v>409</v>
      </c>
      <c r="F21" s="8" t="s">
        <v>2711</v>
      </c>
    </row>
    <row r="22" spans="1:6" x14ac:dyDescent="0.2">
      <c r="A22" s="8" t="str">
        <f>'Stat Blocks'!W1</f>
        <v>Mandalorian Neo Crusader Marshal - CL11</v>
      </c>
      <c r="C22" s="22">
        <v>19</v>
      </c>
      <c r="D22" s="79">
        <v>3800</v>
      </c>
      <c r="E22" s="59" t="s">
        <v>412</v>
      </c>
      <c r="F22" s="8" t="s">
        <v>2712</v>
      </c>
    </row>
    <row r="23" spans="1:6" ht="13.5" thickBot="1" x14ac:dyDescent="0.25">
      <c r="A23" s="8" t="str">
        <f>'Stat Blocks'!X1</f>
        <v>Wampa - CL4</v>
      </c>
      <c r="C23" s="23">
        <v>20</v>
      </c>
      <c r="D23" s="80">
        <v>4000</v>
      </c>
      <c r="E23" s="59" t="s">
        <v>415</v>
      </c>
      <c r="F23" s="8" t="s">
        <v>2713</v>
      </c>
    </row>
    <row r="24" spans="1:6" x14ac:dyDescent="0.2">
      <c r="A24" s="8" t="str">
        <f>'Stat Blocks'!Y1</f>
        <v>Kath Hound - CL3</v>
      </c>
      <c r="E24" s="59" t="s">
        <v>418</v>
      </c>
      <c r="F24" s="8" t="s">
        <v>2714</v>
      </c>
    </row>
    <row r="25" spans="1:6" x14ac:dyDescent="0.2">
      <c r="A25" s="8" t="str">
        <f>'Stat Blocks'!Z1</f>
        <v>Nautolan padawan - CL3</v>
      </c>
      <c r="E25" s="59" t="s">
        <v>424</v>
      </c>
      <c r="F25" s="8" t="s">
        <v>2715</v>
      </c>
    </row>
    <row r="26" spans="1:6" x14ac:dyDescent="0.2">
      <c r="A26" s="8" t="str">
        <f>'Stat Blocks'!AA1</f>
        <v>Ithorian Jedi - CL7</v>
      </c>
      <c r="E26" s="59" t="s">
        <v>426</v>
      </c>
      <c r="F26" s="8" t="s">
        <v>2716</v>
      </c>
    </row>
    <row r="27" spans="1:6" x14ac:dyDescent="0.2">
      <c r="A27" s="8" t="str">
        <f>'Stat Blocks'!AB1</f>
        <v>-</v>
      </c>
      <c r="E27" s="59" t="s">
        <v>430</v>
      </c>
      <c r="F27" s="8" t="s">
        <v>2717</v>
      </c>
    </row>
    <row r="28" spans="1:6" x14ac:dyDescent="0.2">
      <c r="A28" s="8" t="str">
        <f>'Stat Blocks'!AC1</f>
        <v>-</v>
      </c>
      <c r="E28" s="59" t="s">
        <v>433</v>
      </c>
      <c r="F28" s="8" t="s">
        <v>2718</v>
      </c>
    </row>
    <row r="29" spans="1:6" x14ac:dyDescent="0.2">
      <c r="A29" s="8" t="str">
        <f>'Stat Blocks'!AD1</f>
        <v>-</v>
      </c>
      <c r="E29" s="59" t="s">
        <v>434</v>
      </c>
      <c r="F29" s="8" t="s">
        <v>2719</v>
      </c>
    </row>
    <row r="30" spans="1:6" x14ac:dyDescent="0.2">
      <c r="A30" s="8" t="str">
        <f>'Stat Blocks'!AE1</f>
        <v>Sith Trooper - CL1</v>
      </c>
      <c r="E30" s="59" t="s">
        <v>436</v>
      </c>
      <c r="F30" s="8" t="s">
        <v>2720</v>
      </c>
    </row>
    <row r="31" spans="1:6" x14ac:dyDescent="0.2">
      <c r="A31" s="8" t="str">
        <f>'Stat Blocks'!AF1</f>
        <v>Sith Heavy Trooper - CL3</v>
      </c>
      <c r="E31" s="59" t="s">
        <v>439</v>
      </c>
      <c r="F31" s="8" t="s">
        <v>2721</v>
      </c>
    </row>
    <row r="32" spans="1:6" x14ac:dyDescent="0.2">
      <c r="A32" s="8" t="str">
        <f>'Stat Blocks'!AG1</f>
        <v>Sith Elite Trooper - CL6</v>
      </c>
      <c r="E32" s="59" t="s">
        <v>440</v>
      </c>
      <c r="F32" s="8" t="s">
        <v>2722</v>
      </c>
    </row>
    <row r="33" spans="1:6" x14ac:dyDescent="0.2">
      <c r="A33" s="8" t="str">
        <f>'Stat Blocks'!AH1</f>
        <v>Sith Officer - CL10</v>
      </c>
      <c r="E33" s="59" t="s">
        <v>441</v>
      </c>
      <c r="F33" s="8" t="s">
        <v>2723</v>
      </c>
    </row>
    <row r="34" spans="1:6" x14ac:dyDescent="0.2">
      <c r="A34" s="8" t="str">
        <f>'Stat Blocks'!AI1</f>
        <v>Deak Nolar - CL3</v>
      </c>
      <c r="E34" s="59" t="s">
        <v>444</v>
      </c>
      <c r="F34" s="8" t="s">
        <v>2724</v>
      </c>
    </row>
    <row r="35" spans="1:6" x14ac:dyDescent="0.2">
      <c r="A35" s="8" t="str">
        <f>'Stat Blocks'!AJ1</f>
        <v>Sith Acolyte - CL4</v>
      </c>
      <c r="E35" s="59" t="s">
        <v>446</v>
      </c>
      <c r="F35" s="8" t="s">
        <v>2725</v>
      </c>
    </row>
    <row r="36" spans="1:6" x14ac:dyDescent="0.2">
      <c r="A36" s="8" t="str">
        <f>'Stat Blocks'!AK1</f>
        <v>Sith Student - CL4</v>
      </c>
      <c r="E36" s="161" t="s">
        <v>449</v>
      </c>
      <c r="F36" s="8" t="s">
        <v>2726</v>
      </c>
    </row>
    <row r="37" spans="1:6" ht="15" x14ac:dyDescent="0.25">
      <c r="A37" s="8" t="str">
        <f>'Stat Blocks'!AL1</f>
        <v>Sith Assassin - CL6</v>
      </c>
      <c r="E37" s="162" t="s">
        <v>449</v>
      </c>
      <c r="F37" s="8" t="s">
        <v>2727</v>
      </c>
    </row>
    <row r="38" spans="1:6" x14ac:dyDescent="0.2">
      <c r="A38" s="8" t="str">
        <f>'Stat Blocks'!AM1</f>
        <v>Sith Mage - CL8</v>
      </c>
      <c r="E38" s="59" t="s">
        <v>450</v>
      </c>
      <c r="F38" s="8" t="s">
        <v>2728</v>
      </c>
    </row>
    <row r="39" spans="1:6" x14ac:dyDescent="0.2">
      <c r="A39" s="8" t="str">
        <f>'Stat Blocks'!AN1</f>
        <v>Sith Bladeborn - CL10</v>
      </c>
      <c r="E39" s="161" t="s">
        <v>452</v>
      </c>
      <c r="F39" s="8" t="s">
        <v>2729</v>
      </c>
    </row>
    <row r="40" spans="1:6" x14ac:dyDescent="0.2">
      <c r="A40" s="8" t="str">
        <f>'Stat Blocks'!AO1</f>
        <v>Sith Shadow Hand - CL12</v>
      </c>
      <c r="E40" s="59" t="s">
        <v>454</v>
      </c>
      <c r="F40" s="8" t="s">
        <v>2730</v>
      </c>
    </row>
    <row r="41" spans="1:6" x14ac:dyDescent="0.2">
      <c r="A41" s="8" t="str">
        <f>'Stat Blocks'!AP1</f>
        <v>Sith Maurader - CL15</v>
      </c>
      <c r="E41" s="59" t="s">
        <v>457</v>
      </c>
      <c r="F41" s="8" t="s">
        <v>2731</v>
      </c>
    </row>
    <row r="42" spans="1:6" x14ac:dyDescent="0.2">
      <c r="A42" s="8" t="str">
        <f>'Stat Blocks'!AQ1</f>
        <v>Sith Lord Assassin - CL15</v>
      </c>
      <c r="E42" s="59" t="s">
        <v>458</v>
      </c>
      <c r="F42" s="8" t="s">
        <v>2732</v>
      </c>
    </row>
    <row r="43" spans="1:6" x14ac:dyDescent="0.2">
      <c r="A43" s="8" t="str">
        <f>'Stat Blocks'!AR1</f>
        <v>Sith Dark Lord - CL16</v>
      </c>
      <c r="E43" s="59" t="s">
        <v>459</v>
      </c>
      <c r="F43" s="8" t="s">
        <v>2733</v>
      </c>
    </row>
    <row r="44" spans="1:6" x14ac:dyDescent="0.2">
      <c r="A44" s="8" t="str">
        <f>'Stat Blocks'!AS1</f>
        <v>Darth Chimera - CL9</v>
      </c>
      <c r="E44" s="59" t="s">
        <v>461</v>
      </c>
      <c r="F44" s="8" t="s">
        <v>2734</v>
      </c>
    </row>
    <row r="45" spans="1:6" x14ac:dyDescent="0.2">
      <c r="A45" s="8" t="str">
        <f>'Stat Blocks'!AT1</f>
        <v>Darth Blanc - CL11</v>
      </c>
      <c r="E45" s="59" t="s">
        <v>464</v>
      </c>
      <c r="F45" s="8" t="s">
        <v>2735</v>
      </c>
    </row>
    <row r="46" spans="1:6" x14ac:dyDescent="0.2">
      <c r="A46" s="8" t="str">
        <f>'Stat Blocks'!AU1</f>
        <v>Darth 3</v>
      </c>
      <c r="E46" s="59" t="s">
        <v>467</v>
      </c>
      <c r="F46" s="8" t="s">
        <v>2736</v>
      </c>
    </row>
    <row r="47" spans="1:6" x14ac:dyDescent="0.2">
      <c r="A47" s="8" t="str">
        <f>'Stat Blocks'!AV1</f>
        <v>Darth 4</v>
      </c>
      <c r="E47" s="59" t="s">
        <v>468</v>
      </c>
      <c r="F47" s="8" t="s">
        <v>2737</v>
      </c>
    </row>
    <row r="48" spans="1:6" x14ac:dyDescent="0.2">
      <c r="A48" s="8" t="str">
        <f>'Stat Blocks'!AW1</f>
        <v>Darth 5</v>
      </c>
      <c r="E48" s="59" t="s">
        <v>470</v>
      </c>
      <c r="F48" s="8" t="s">
        <v>2738</v>
      </c>
    </row>
    <row r="49" spans="1:6" x14ac:dyDescent="0.2">
      <c r="A49" s="8" t="str">
        <f>'Stat Blocks'!AX1</f>
        <v>Darth 6</v>
      </c>
      <c r="E49" s="59" t="s">
        <v>473</v>
      </c>
      <c r="F49" s="8" t="s">
        <v>2739</v>
      </c>
    </row>
    <row r="50" spans="1:6" x14ac:dyDescent="0.2">
      <c r="A50" s="8" t="str">
        <f>'Stat Blocks'!AY1</f>
        <v>Darth Gore (Kata Ghorr) - CL8</v>
      </c>
      <c r="E50" s="59" t="s">
        <v>476</v>
      </c>
      <c r="F50" s="8" t="s">
        <v>2740</v>
      </c>
    </row>
    <row r="51" spans="1:6" x14ac:dyDescent="0.2">
      <c r="A51" s="8" t="str">
        <f>'Stat Blocks'!AZ1</f>
        <v>Darth Sion</v>
      </c>
      <c r="E51" s="59" t="s">
        <v>478</v>
      </c>
      <c r="F51" s="8" t="s">
        <v>2741</v>
      </c>
    </row>
    <row r="52" spans="1:6" x14ac:dyDescent="0.2">
      <c r="A52" s="8" t="str">
        <f>'Stat Blocks'!BA1</f>
        <v>Darth Gaea</v>
      </c>
      <c r="E52" s="59" t="s">
        <v>480</v>
      </c>
      <c r="F52" s="8" t="s">
        <v>2742</v>
      </c>
    </row>
    <row r="53" spans="1:6" x14ac:dyDescent="0.2">
      <c r="A53" s="8" t="str">
        <f>'Stat Blocks'!BB1</f>
        <v>Trandoshan slaver thug - CL3</v>
      </c>
      <c r="E53" s="59" t="s">
        <v>481</v>
      </c>
      <c r="F53" s="8" t="s">
        <v>2743</v>
      </c>
    </row>
    <row r="54" spans="1:6" x14ac:dyDescent="0.2">
      <c r="A54" s="8" t="str">
        <f>'Stat Blocks'!BC1</f>
        <v>Granzz'osk(slaver leader) - CL6</v>
      </c>
      <c r="E54" s="59" t="s">
        <v>483</v>
      </c>
      <c r="F54" s="8" t="s">
        <v>2744</v>
      </c>
    </row>
    <row r="55" spans="1:6" x14ac:dyDescent="0.2">
      <c r="A55" s="8" t="str">
        <f>'Stat Blocks'!BD1</f>
        <v>Twi'lek Smuggler - CL2</v>
      </c>
      <c r="E55" s="59" t="s">
        <v>486</v>
      </c>
      <c r="F55" s="8" t="s">
        <v>2745</v>
      </c>
    </row>
    <row r="56" spans="1:6" x14ac:dyDescent="0.2">
      <c r="A56" s="8" t="str">
        <f>'Stat Blocks'!BE1</f>
        <v>Twi'lek Enforcer - CL2</v>
      </c>
      <c r="E56" s="59" t="s">
        <v>488</v>
      </c>
      <c r="F56" s="8" t="s">
        <v>2746</v>
      </c>
    </row>
    <row r="57" spans="1:6" x14ac:dyDescent="0.2">
      <c r="A57" s="8" t="str">
        <f>'Stat Blocks'!BF1</f>
        <v>Ana Del'Hania - CL12</v>
      </c>
      <c r="E57" s="59" t="s">
        <v>490</v>
      </c>
      <c r="F57" s="8" t="s">
        <v>2747</v>
      </c>
    </row>
    <row r="58" spans="1:6" x14ac:dyDescent="0.2">
      <c r="A58" s="8" t="str">
        <f>'Stat Blocks'!BG1</f>
        <v>Gamorrean bodyguard - CL2</v>
      </c>
      <c r="E58" s="59" t="s">
        <v>341</v>
      </c>
      <c r="F58" s="8" t="s">
        <v>2748</v>
      </c>
    </row>
    <row r="59" spans="1:6" x14ac:dyDescent="0.2">
      <c r="A59" s="8" t="str">
        <f>'Stat Blocks'!BH1</f>
        <v>Gamorrean thug - CL5</v>
      </c>
      <c r="E59" s="59" t="s">
        <v>496</v>
      </c>
      <c r="F59" s="8" t="s">
        <v>2749</v>
      </c>
    </row>
    <row r="60" spans="1:6" x14ac:dyDescent="0.2">
      <c r="A60" s="8" t="str">
        <f>'Stat Blocks'!BI1</f>
        <v>-</v>
      </c>
      <c r="E60" s="59" t="s">
        <v>498</v>
      </c>
      <c r="F60" s="8" t="s">
        <v>2750</v>
      </c>
    </row>
    <row r="61" spans="1:6" x14ac:dyDescent="0.2">
      <c r="A61" s="8" t="str">
        <f>'Stat Blocks'!BJ1</f>
        <v>-</v>
      </c>
      <c r="E61" s="59" t="s">
        <v>500</v>
      </c>
      <c r="F61" s="8" t="s">
        <v>2751</v>
      </c>
    </row>
    <row r="62" spans="1:6" x14ac:dyDescent="0.2">
      <c r="A62" s="8" t="str">
        <f>'Stat Blocks'!BK1</f>
        <v>-</v>
      </c>
      <c r="E62" s="59" t="s">
        <v>501</v>
      </c>
      <c r="F62" s="8" t="s">
        <v>2752</v>
      </c>
    </row>
    <row r="63" spans="1:6" x14ac:dyDescent="0.2">
      <c r="A63" s="8" t="str">
        <f>'Stat Blocks'!BL1</f>
        <v>-</v>
      </c>
      <c r="E63" s="59" t="s">
        <v>342</v>
      </c>
      <c r="F63" s="8" t="s">
        <v>2753</v>
      </c>
    </row>
    <row r="64" spans="1:6" x14ac:dyDescent="0.2">
      <c r="A64" s="8" t="str">
        <f>'Stat Blocks'!BM1</f>
        <v>-</v>
      </c>
      <c r="E64" s="161" t="s">
        <v>503</v>
      </c>
      <c r="F64" s="8" t="s">
        <v>2754</v>
      </c>
    </row>
    <row r="65" spans="1:6" x14ac:dyDescent="0.2">
      <c r="A65" s="8" t="str">
        <f>'Stat Blocks'!BN1</f>
        <v>-</v>
      </c>
      <c r="E65" s="59" t="s">
        <v>504</v>
      </c>
      <c r="F65" s="8" t="s">
        <v>2755</v>
      </c>
    </row>
    <row r="66" spans="1:6" x14ac:dyDescent="0.2">
      <c r="A66" s="8" t="str">
        <f>'Stat Blocks'!BO1</f>
        <v>-</v>
      </c>
      <c r="E66" s="59" t="s">
        <v>505</v>
      </c>
      <c r="F66" s="8" t="s">
        <v>2756</v>
      </c>
    </row>
    <row r="67" spans="1:6" x14ac:dyDescent="0.2">
      <c r="A67" s="8" t="str">
        <f>'Stat Blocks'!BP1</f>
        <v>-</v>
      </c>
      <c r="E67" s="59" t="s">
        <v>506</v>
      </c>
      <c r="F67" s="8" t="s">
        <v>2757</v>
      </c>
    </row>
    <row r="68" spans="1:6" x14ac:dyDescent="0.2">
      <c r="A68" s="8" t="str">
        <f>'Stat Blocks'!BQ1</f>
        <v>-</v>
      </c>
      <c r="E68" s="59" t="s">
        <v>509</v>
      </c>
      <c r="F68" s="8" t="s">
        <v>2758</v>
      </c>
    </row>
    <row r="69" spans="1:6" x14ac:dyDescent="0.2">
      <c r="A69" s="8" t="str">
        <f>'Stat Blocks'!BR1</f>
        <v>-</v>
      </c>
      <c r="E69" s="59" t="s">
        <v>511</v>
      </c>
      <c r="F69" s="8" t="s">
        <v>2759</v>
      </c>
    </row>
    <row r="70" spans="1:6" x14ac:dyDescent="0.2">
      <c r="A70" s="8" t="str">
        <f>'Stat Blocks'!BS1</f>
        <v>-</v>
      </c>
      <c r="E70" s="59" t="s">
        <v>513</v>
      </c>
      <c r="F70" s="8" t="s">
        <v>2760</v>
      </c>
    </row>
    <row r="71" spans="1:6" x14ac:dyDescent="0.2">
      <c r="A71" s="8" t="str">
        <f>'Stat Blocks'!BT1</f>
        <v>-</v>
      </c>
      <c r="E71" s="59" t="s">
        <v>515</v>
      </c>
      <c r="F71" s="8" t="s">
        <v>2761</v>
      </c>
    </row>
    <row r="72" spans="1:6" x14ac:dyDescent="0.2">
      <c r="A72" s="8" t="str">
        <f>'Stat Blocks'!BU1</f>
        <v>-</v>
      </c>
      <c r="E72" s="59" t="s">
        <v>517</v>
      </c>
      <c r="F72" s="8" t="s">
        <v>2762</v>
      </c>
    </row>
    <row r="73" spans="1:6" x14ac:dyDescent="0.2">
      <c r="A73" s="8" t="str">
        <f>'Stat Blocks'!BV1</f>
        <v>-</v>
      </c>
      <c r="E73" s="59" t="s">
        <v>518</v>
      </c>
      <c r="F73" s="8" t="s">
        <v>2763</v>
      </c>
    </row>
    <row r="74" spans="1:6" x14ac:dyDescent="0.2">
      <c r="A74" s="8" t="str">
        <f>'Stat Blocks'!BW1</f>
        <v>-</v>
      </c>
      <c r="E74" s="59" t="s">
        <v>520</v>
      </c>
      <c r="F74" s="8" t="s">
        <v>2764</v>
      </c>
    </row>
    <row r="75" spans="1:6" x14ac:dyDescent="0.2">
      <c r="A75" s="8" t="str">
        <f>'Stat Blocks'!BX1</f>
        <v>-</v>
      </c>
      <c r="E75" s="59" t="s">
        <v>523</v>
      </c>
      <c r="F75" s="8" t="s">
        <v>2765</v>
      </c>
    </row>
    <row r="76" spans="1:6" x14ac:dyDescent="0.2">
      <c r="A76" s="8" t="str">
        <f>'Stat Blocks'!BY1</f>
        <v>-</v>
      </c>
      <c r="E76" s="59" t="s">
        <v>525</v>
      </c>
      <c r="F76" s="8" t="s">
        <v>2766</v>
      </c>
    </row>
    <row r="77" spans="1:6" x14ac:dyDescent="0.2">
      <c r="A77" s="8" t="str">
        <f>'Stat Blocks'!BZ1</f>
        <v>-</v>
      </c>
      <c r="E77" s="59" t="s">
        <v>528</v>
      </c>
      <c r="F77" s="8" t="s">
        <v>2767</v>
      </c>
    </row>
    <row r="78" spans="1:6" x14ac:dyDescent="0.2">
      <c r="A78" s="8" t="str">
        <f>'Stat Blocks'!CA1</f>
        <v>-</v>
      </c>
      <c r="E78" s="59" t="s">
        <v>529</v>
      </c>
      <c r="F78" s="8" t="s">
        <v>2768</v>
      </c>
    </row>
    <row r="79" spans="1:6" x14ac:dyDescent="0.2">
      <c r="A79" s="8" t="str">
        <f>'Stat Blocks'!CB1</f>
        <v>-</v>
      </c>
      <c r="E79" s="59" t="s">
        <v>530</v>
      </c>
      <c r="F79" s="8" t="s">
        <v>2769</v>
      </c>
    </row>
    <row r="80" spans="1:6" x14ac:dyDescent="0.2">
      <c r="A80" s="8" t="str">
        <f>'Stat Blocks'!CC1</f>
        <v>-</v>
      </c>
      <c r="E80" s="59" t="s">
        <v>532</v>
      </c>
      <c r="F80" s="8" t="s">
        <v>2770</v>
      </c>
    </row>
    <row r="81" spans="1:6" x14ac:dyDescent="0.2">
      <c r="A81" s="8" t="str">
        <f>'Stat Blocks'!CD1</f>
        <v>-</v>
      </c>
      <c r="E81" s="59" t="s">
        <v>533</v>
      </c>
      <c r="F81" s="8" t="s">
        <v>2771</v>
      </c>
    </row>
    <row r="82" spans="1:6" x14ac:dyDescent="0.2">
      <c r="A82" s="8" t="str">
        <f>'Stat Blocks'!CE1</f>
        <v>-</v>
      </c>
      <c r="E82" s="59" t="s">
        <v>535</v>
      </c>
      <c r="F82" s="8" t="s">
        <v>2772</v>
      </c>
    </row>
    <row r="83" spans="1:6" x14ac:dyDescent="0.2">
      <c r="A83" s="8" t="str">
        <f>'Stat Blocks'!CF1</f>
        <v>-</v>
      </c>
      <c r="E83" s="59" t="s">
        <v>536</v>
      </c>
      <c r="F83" s="8" t="s">
        <v>2773</v>
      </c>
    </row>
    <row r="84" spans="1:6" x14ac:dyDescent="0.2">
      <c r="A84" s="8" t="str">
        <f>'Stat Blocks'!CG1</f>
        <v>-</v>
      </c>
      <c r="E84" s="59" t="s">
        <v>538</v>
      </c>
      <c r="F84" s="8" t="s">
        <v>2774</v>
      </c>
    </row>
    <row r="85" spans="1:6" x14ac:dyDescent="0.2">
      <c r="A85" s="8" t="str">
        <f>'Stat Blocks'!CH1</f>
        <v>-</v>
      </c>
      <c r="E85" s="59" t="s">
        <v>541</v>
      </c>
      <c r="F85" s="8" t="s">
        <v>2775</v>
      </c>
    </row>
    <row r="86" spans="1:6" x14ac:dyDescent="0.2">
      <c r="A86" s="8" t="str">
        <f>'Stat Blocks'!CI1</f>
        <v>-</v>
      </c>
      <c r="E86" s="59" t="s">
        <v>543</v>
      </c>
      <c r="F86" s="8" t="s">
        <v>2776</v>
      </c>
    </row>
    <row r="87" spans="1:6" x14ac:dyDescent="0.2">
      <c r="A87" s="8" t="str">
        <f>'Stat Blocks'!CJ1</f>
        <v>-</v>
      </c>
      <c r="E87" s="59" t="s">
        <v>544</v>
      </c>
      <c r="F87" s="8" t="s">
        <v>2777</v>
      </c>
    </row>
    <row r="88" spans="1:6" x14ac:dyDescent="0.2">
      <c r="A88" s="8" t="str">
        <f>'Stat Blocks'!CK1</f>
        <v>-</v>
      </c>
      <c r="E88" s="59" t="s">
        <v>545</v>
      </c>
      <c r="F88" s="8" t="s">
        <v>2778</v>
      </c>
    </row>
    <row r="89" spans="1:6" x14ac:dyDescent="0.2">
      <c r="A89" s="8" t="str">
        <f>'Stat Blocks'!CL1</f>
        <v>-</v>
      </c>
      <c r="E89" s="59" t="s">
        <v>547</v>
      </c>
      <c r="F89" s="8" t="s">
        <v>2779</v>
      </c>
    </row>
    <row r="90" spans="1:6" x14ac:dyDescent="0.2">
      <c r="A90" s="8" t="str">
        <f>'Stat Blocks'!CM1</f>
        <v>-</v>
      </c>
      <c r="E90" s="59" t="s">
        <v>549</v>
      </c>
      <c r="F90" s="8" t="s">
        <v>2780</v>
      </c>
    </row>
    <row r="91" spans="1:6" x14ac:dyDescent="0.2">
      <c r="A91" s="8" t="str">
        <f>'Stat Blocks'!CN1</f>
        <v>-</v>
      </c>
      <c r="E91" s="59" t="s">
        <v>550</v>
      </c>
      <c r="F91" s="8" t="s">
        <v>2781</v>
      </c>
    </row>
    <row r="92" spans="1:6" ht="13.5" thickBot="1" x14ac:dyDescent="0.25">
      <c r="A92" s="8" t="str">
        <f>'Stat Blocks'!CO1</f>
        <v>-</v>
      </c>
      <c r="E92" s="60" t="s">
        <v>552</v>
      </c>
      <c r="F92" s="8" t="s">
        <v>2782</v>
      </c>
    </row>
    <row r="93" spans="1:6" x14ac:dyDescent="0.2">
      <c r="A93" s="8" t="str">
        <f>'Stat Blocks'!CP1</f>
        <v>-</v>
      </c>
      <c r="F93" s="8" t="s">
        <v>2783</v>
      </c>
    </row>
    <row r="94" spans="1:6" x14ac:dyDescent="0.2">
      <c r="A94" s="8" t="str">
        <f>'Stat Blocks'!CQ1</f>
        <v>-</v>
      </c>
      <c r="F94" s="8" t="s">
        <v>2784</v>
      </c>
    </row>
    <row r="95" spans="1:6" x14ac:dyDescent="0.2">
      <c r="A95" s="8" t="str">
        <f>'Stat Blocks'!CR1</f>
        <v>-</v>
      </c>
      <c r="F95" s="8" t="s">
        <v>2785</v>
      </c>
    </row>
    <row r="96" spans="1:6" x14ac:dyDescent="0.2">
      <c r="A96" s="8" t="str">
        <f>'Stat Blocks'!CS1</f>
        <v>-</v>
      </c>
      <c r="F96" s="8" t="s">
        <v>2786</v>
      </c>
    </row>
    <row r="97" spans="1:6" x14ac:dyDescent="0.2">
      <c r="A97" s="8" t="str">
        <f>'Stat Blocks'!CT1</f>
        <v>-</v>
      </c>
      <c r="F97" s="8" t="s">
        <v>2787</v>
      </c>
    </row>
    <row r="98" spans="1:6" x14ac:dyDescent="0.2">
      <c r="A98" s="8" t="str">
        <f>'Stat Blocks'!CU1</f>
        <v>-</v>
      </c>
      <c r="F98" s="8" t="s">
        <v>2788</v>
      </c>
    </row>
    <row r="99" spans="1:6" x14ac:dyDescent="0.2">
      <c r="A99" s="8" t="str">
        <f>'Stat Blocks'!CV1</f>
        <v>-</v>
      </c>
      <c r="F99" s="8" t="s">
        <v>2789</v>
      </c>
    </row>
    <row r="100" spans="1:6" x14ac:dyDescent="0.2">
      <c r="A100" s="8" t="str">
        <f>'Stat Blocks'!CW1</f>
        <v>-</v>
      </c>
      <c r="F100" s="8" t="s">
        <v>2790</v>
      </c>
    </row>
    <row r="101" spans="1:6" x14ac:dyDescent="0.2">
      <c r="A101" s="8" t="str">
        <f>'Stat Blocks'!CX1</f>
        <v>-</v>
      </c>
      <c r="F101" s="8" t="s">
        <v>2791</v>
      </c>
    </row>
    <row r="102" spans="1:6" x14ac:dyDescent="0.2">
      <c r="A102" s="8" t="str">
        <f>'Stat Blocks'!CY1</f>
        <v>-</v>
      </c>
      <c r="F102" s="8" t="s">
        <v>2792</v>
      </c>
    </row>
    <row r="103" spans="1:6" x14ac:dyDescent="0.2">
      <c r="A103" s="8" t="str">
        <f>'Stat Blocks'!CZ1</f>
        <v>-</v>
      </c>
      <c r="F103" s="8" t="s">
        <v>2793</v>
      </c>
    </row>
    <row r="104" spans="1:6" x14ac:dyDescent="0.2">
      <c r="A104" s="8" t="str">
        <f>'Stat Blocks'!DA1</f>
        <v>-</v>
      </c>
      <c r="F104" s="8" t="s">
        <v>2794</v>
      </c>
    </row>
    <row r="105" spans="1:6" x14ac:dyDescent="0.2">
      <c r="A105" s="8" t="str">
        <f>'Stat Blocks'!DB1</f>
        <v>-</v>
      </c>
      <c r="F105" s="8" t="s">
        <v>2795</v>
      </c>
    </row>
    <row r="106" spans="1:6" x14ac:dyDescent="0.2">
      <c r="A106" s="8" t="str">
        <f>'Stat Blocks'!DC1</f>
        <v>-</v>
      </c>
      <c r="F106" s="8" t="s">
        <v>2796</v>
      </c>
    </row>
    <row r="107" spans="1:6" x14ac:dyDescent="0.2">
      <c r="A107" s="8" t="str">
        <f>'Stat Blocks'!DD1</f>
        <v>-</v>
      </c>
      <c r="F107" s="8" t="s">
        <v>2797</v>
      </c>
    </row>
    <row r="108" spans="1:6" x14ac:dyDescent="0.2">
      <c r="A108" s="8" t="str">
        <f>'Stat Blocks'!DE1</f>
        <v>-</v>
      </c>
      <c r="F108" s="8" t="s">
        <v>2798</v>
      </c>
    </row>
    <row r="109" spans="1:6" x14ac:dyDescent="0.2">
      <c r="A109" s="8" t="str">
        <f>'Stat Blocks'!DF1</f>
        <v>-</v>
      </c>
      <c r="F109" s="8" t="s">
        <v>2799</v>
      </c>
    </row>
    <row r="110" spans="1:6" x14ac:dyDescent="0.2">
      <c r="A110" s="8" t="str">
        <f>'Stat Blocks'!DG1</f>
        <v>-</v>
      </c>
      <c r="F110" s="8" t="s">
        <v>2800</v>
      </c>
    </row>
    <row r="111" spans="1:6" x14ac:dyDescent="0.2">
      <c r="A111" s="8" t="str">
        <f>'Stat Blocks'!DH1</f>
        <v>-</v>
      </c>
      <c r="F111" s="8" t="s">
        <v>2801</v>
      </c>
    </row>
    <row r="112" spans="1:6" x14ac:dyDescent="0.2">
      <c r="A112" s="8" t="str">
        <f>'Stat Blocks'!DI1</f>
        <v>-</v>
      </c>
      <c r="F112" s="8" t="s">
        <v>2802</v>
      </c>
    </row>
    <row r="113" spans="1:6" x14ac:dyDescent="0.2">
      <c r="A113" s="8" t="str">
        <f>'Stat Blocks'!DJ1</f>
        <v>-</v>
      </c>
      <c r="F113" s="8" t="s">
        <v>2803</v>
      </c>
    </row>
    <row r="114" spans="1:6" x14ac:dyDescent="0.2">
      <c r="A114" s="8" t="str">
        <f>'Stat Blocks'!DK1</f>
        <v>-</v>
      </c>
      <c r="F114" s="8" t="s">
        <v>2804</v>
      </c>
    </row>
    <row r="115" spans="1:6" x14ac:dyDescent="0.2">
      <c r="A115" s="8" t="str">
        <f>'Stat Blocks'!DL1</f>
        <v>-</v>
      </c>
      <c r="F115" s="8" t="s">
        <v>2805</v>
      </c>
    </row>
    <row r="116" spans="1:6" x14ac:dyDescent="0.2">
      <c r="A116" s="8" t="str">
        <f>'Stat Blocks'!DM1</f>
        <v>-</v>
      </c>
      <c r="F116" s="8" t="s">
        <v>2806</v>
      </c>
    </row>
    <row r="117" spans="1:6" x14ac:dyDescent="0.2">
      <c r="A117" s="8" t="str">
        <f>'Stat Blocks'!DN1</f>
        <v>-</v>
      </c>
      <c r="F117" s="8" t="s">
        <v>2807</v>
      </c>
    </row>
    <row r="118" spans="1:6" x14ac:dyDescent="0.2">
      <c r="A118" s="8" t="str">
        <f>'Stat Blocks'!DO1</f>
        <v>-</v>
      </c>
      <c r="F118" s="8" t="s">
        <v>2808</v>
      </c>
    </row>
    <row r="119" spans="1:6" x14ac:dyDescent="0.2">
      <c r="A119" s="8" t="str">
        <f>'Stat Blocks'!DP1</f>
        <v>-</v>
      </c>
      <c r="F119" s="8" t="s">
        <v>2809</v>
      </c>
    </row>
    <row r="120" spans="1:6" ht="13.5" thickBot="1" x14ac:dyDescent="0.25">
      <c r="A120" s="9" t="s">
        <v>41</v>
      </c>
      <c r="F120" s="8" t="s">
        <v>2810</v>
      </c>
    </row>
    <row r="121" spans="1:6" x14ac:dyDescent="0.2">
      <c r="F121" s="8" t="s">
        <v>2811</v>
      </c>
    </row>
    <row r="122" spans="1:6" x14ac:dyDescent="0.2">
      <c r="F122" s="8" t="s">
        <v>2812</v>
      </c>
    </row>
    <row r="123" spans="1:6" x14ac:dyDescent="0.2">
      <c r="F123" s="8" t="s">
        <v>2813</v>
      </c>
    </row>
    <row r="124" spans="1:6" x14ac:dyDescent="0.2">
      <c r="F124" s="8" t="s">
        <v>2814</v>
      </c>
    </row>
    <row r="125" spans="1:6" x14ac:dyDescent="0.2">
      <c r="F125" s="8" t="s">
        <v>2815</v>
      </c>
    </row>
    <row r="126" spans="1:6" x14ac:dyDescent="0.2">
      <c r="F126" s="8" t="s">
        <v>2816</v>
      </c>
    </row>
    <row r="127" spans="1:6" x14ac:dyDescent="0.2">
      <c r="F127" s="8" t="s">
        <v>2817</v>
      </c>
    </row>
    <row r="128" spans="1:6" x14ac:dyDescent="0.2">
      <c r="F128" s="8" t="s">
        <v>2818</v>
      </c>
    </row>
    <row r="129" spans="6:6" x14ac:dyDescent="0.2">
      <c r="F129" s="8" t="s">
        <v>2819</v>
      </c>
    </row>
    <row r="130" spans="6:6" x14ac:dyDescent="0.2">
      <c r="F130" s="8" t="s">
        <v>2820</v>
      </c>
    </row>
    <row r="131" spans="6:6" x14ac:dyDescent="0.2">
      <c r="F131" s="8" t="s">
        <v>2821</v>
      </c>
    </row>
    <row r="132" spans="6:6" x14ac:dyDescent="0.2">
      <c r="F132" s="8" t="s">
        <v>2822</v>
      </c>
    </row>
    <row r="133" spans="6:6" x14ac:dyDescent="0.2">
      <c r="F133" s="8" t="s">
        <v>2823</v>
      </c>
    </row>
    <row r="134" spans="6:6" x14ac:dyDescent="0.2">
      <c r="F134" s="8" t="s">
        <v>2824</v>
      </c>
    </row>
    <row r="135" spans="6:6" x14ac:dyDescent="0.2">
      <c r="F135" s="8" t="s">
        <v>2825</v>
      </c>
    </row>
    <row r="136" spans="6:6" x14ac:dyDescent="0.2">
      <c r="F136" s="8" t="s">
        <v>2826</v>
      </c>
    </row>
    <row r="137" spans="6:6" x14ac:dyDescent="0.2">
      <c r="F137" s="8" t="s">
        <v>2827</v>
      </c>
    </row>
    <row r="138" spans="6:6" x14ac:dyDescent="0.2">
      <c r="F138" s="8" t="s">
        <v>2828</v>
      </c>
    </row>
    <row r="139" spans="6:6" x14ac:dyDescent="0.2">
      <c r="F139" s="8" t="s">
        <v>2829</v>
      </c>
    </row>
    <row r="140" spans="6:6" x14ac:dyDescent="0.2">
      <c r="F140" s="8" t="s">
        <v>2830</v>
      </c>
    </row>
    <row r="141" spans="6:6" x14ac:dyDescent="0.2">
      <c r="F141" s="8" t="s">
        <v>2831</v>
      </c>
    </row>
    <row r="142" spans="6:6" x14ac:dyDescent="0.2">
      <c r="F142" s="8" t="s">
        <v>2832</v>
      </c>
    </row>
    <row r="143" spans="6:6" x14ac:dyDescent="0.2">
      <c r="F143" s="8" t="s">
        <v>2833</v>
      </c>
    </row>
    <row r="144" spans="6:6" x14ac:dyDescent="0.2">
      <c r="F144" s="8" t="s">
        <v>2834</v>
      </c>
    </row>
    <row r="145" spans="6:6" x14ac:dyDescent="0.2">
      <c r="F145" s="8" t="s">
        <v>2835</v>
      </c>
    </row>
    <row r="146" spans="6:6" x14ac:dyDescent="0.2">
      <c r="F146" s="8" t="s">
        <v>2836</v>
      </c>
    </row>
    <row r="147" spans="6:6" x14ac:dyDescent="0.2">
      <c r="F147" s="8" t="s">
        <v>2837</v>
      </c>
    </row>
    <row r="148" spans="6:6" x14ac:dyDescent="0.2">
      <c r="F148" s="8" t="s">
        <v>2838</v>
      </c>
    </row>
    <row r="149" spans="6:6" x14ac:dyDescent="0.2">
      <c r="F149" s="8" t="s">
        <v>2839</v>
      </c>
    </row>
    <row r="150" spans="6:6" x14ac:dyDescent="0.2">
      <c r="F150" s="8" t="s">
        <v>2840</v>
      </c>
    </row>
    <row r="151" spans="6:6" x14ac:dyDescent="0.2">
      <c r="F151" s="8" t="s">
        <v>2841</v>
      </c>
    </row>
    <row r="152" spans="6:6" x14ac:dyDescent="0.2">
      <c r="F152" s="8" t="s">
        <v>2842</v>
      </c>
    </row>
    <row r="153" spans="6:6" x14ac:dyDescent="0.2">
      <c r="F153" s="8" t="s">
        <v>2843</v>
      </c>
    </row>
    <row r="154" spans="6:6" x14ac:dyDescent="0.2">
      <c r="F154" s="8" t="s">
        <v>2844</v>
      </c>
    </row>
    <row r="155" spans="6:6" x14ac:dyDescent="0.2">
      <c r="F155" s="8" t="s">
        <v>2845</v>
      </c>
    </row>
    <row r="156" spans="6:6" x14ac:dyDescent="0.2">
      <c r="F156" s="8" t="s">
        <v>2846</v>
      </c>
    </row>
    <row r="157" spans="6:6" x14ac:dyDescent="0.2">
      <c r="F157" s="8" t="s">
        <v>2847</v>
      </c>
    </row>
    <row r="158" spans="6:6" x14ac:dyDescent="0.2">
      <c r="F158" s="8" t="s">
        <v>2848</v>
      </c>
    </row>
    <row r="159" spans="6:6" x14ac:dyDescent="0.2">
      <c r="F159" s="8" t="s">
        <v>2849</v>
      </c>
    </row>
    <row r="160" spans="6:6" x14ac:dyDescent="0.2">
      <c r="F160" s="8" t="s">
        <v>2850</v>
      </c>
    </row>
    <row r="161" spans="6:6" x14ac:dyDescent="0.2">
      <c r="F161" s="8" t="s">
        <v>2851</v>
      </c>
    </row>
    <row r="162" spans="6:6" x14ac:dyDescent="0.2">
      <c r="F162" s="8" t="s">
        <v>2852</v>
      </c>
    </row>
    <row r="163" spans="6:6" x14ac:dyDescent="0.2">
      <c r="F163" s="8" t="s">
        <v>2853</v>
      </c>
    </row>
    <row r="164" spans="6:6" x14ac:dyDescent="0.2">
      <c r="F164" s="8" t="s">
        <v>2854</v>
      </c>
    </row>
    <row r="165" spans="6:6" x14ac:dyDescent="0.2">
      <c r="F165" s="8" t="s">
        <v>2855</v>
      </c>
    </row>
    <row r="166" spans="6:6" x14ac:dyDescent="0.2">
      <c r="F166" s="8" t="s">
        <v>2856</v>
      </c>
    </row>
    <row r="167" spans="6:6" x14ac:dyDescent="0.2">
      <c r="F167" s="8" t="s">
        <v>2857</v>
      </c>
    </row>
    <row r="168" spans="6:6" x14ac:dyDescent="0.2">
      <c r="F168" s="8" t="s">
        <v>2858</v>
      </c>
    </row>
    <row r="169" spans="6:6" x14ac:dyDescent="0.2">
      <c r="F169" s="8" t="s">
        <v>2859</v>
      </c>
    </row>
    <row r="170" spans="6:6" x14ac:dyDescent="0.2">
      <c r="F170" s="8" t="s">
        <v>2860</v>
      </c>
    </row>
    <row r="171" spans="6:6" x14ac:dyDescent="0.2">
      <c r="F171" s="8" t="s">
        <v>2861</v>
      </c>
    </row>
    <row r="172" spans="6:6" x14ac:dyDescent="0.2">
      <c r="F172" s="8" t="s">
        <v>2862</v>
      </c>
    </row>
    <row r="173" spans="6:6" x14ac:dyDescent="0.2">
      <c r="F173" s="8" t="s">
        <v>2863</v>
      </c>
    </row>
    <row r="174" spans="6:6" x14ac:dyDescent="0.2">
      <c r="F174" s="8" t="s">
        <v>2864</v>
      </c>
    </row>
    <row r="175" spans="6:6" x14ac:dyDescent="0.2">
      <c r="F175" s="8" t="s">
        <v>2865</v>
      </c>
    </row>
    <row r="176" spans="6:6" x14ac:dyDescent="0.2">
      <c r="F176" s="8" t="s">
        <v>2866</v>
      </c>
    </row>
    <row r="177" spans="6:6" x14ac:dyDescent="0.2">
      <c r="F177" s="8" t="s">
        <v>2867</v>
      </c>
    </row>
    <row r="178" spans="6:6" x14ac:dyDescent="0.2">
      <c r="F178" s="8" t="s">
        <v>2868</v>
      </c>
    </row>
    <row r="179" spans="6:6" x14ac:dyDescent="0.2">
      <c r="F179" s="8" t="s">
        <v>2869</v>
      </c>
    </row>
    <row r="180" spans="6:6" x14ac:dyDescent="0.2">
      <c r="F180" s="8" t="s">
        <v>2870</v>
      </c>
    </row>
    <row r="181" spans="6:6" x14ac:dyDescent="0.2">
      <c r="F181" s="8" t="s">
        <v>2871</v>
      </c>
    </row>
    <row r="182" spans="6:6" x14ac:dyDescent="0.2">
      <c r="F182" s="8" t="s">
        <v>2872</v>
      </c>
    </row>
    <row r="183" spans="6:6" x14ac:dyDescent="0.2">
      <c r="F183" s="8" t="s">
        <v>2873</v>
      </c>
    </row>
    <row r="184" spans="6:6" x14ac:dyDescent="0.2">
      <c r="F184" s="8" t="s">
        <v>2874</v>
      </c>
    </row>
    <row r="185" spans="6:6" x14ac:dyDescent="0.2">
      <c r="F185" s="8" t="s">
        <v>2875</v>
      </c>
    </row>
    <row r="186" spans="6:6" x14ac:dyDescent="0.2">
      <c r="F186" s="8" t="s">
        <v>2876</v>
      </c>
    </row>
    <row r="187" spans="6:6" x14ac:dyDescent="0.2">
      <c r="F187" s="8" t="s">
        <v>2877</v>
      </c>
    </row>
    <row r="188" spans="6:6" x14ac:dyDescent="0.2">
      <c r="F188" s="8" t="s">
        <v>2878</v>
      </c>
    </row>
    <row r="189" spans="6:6" x14ac:dyDescent="0.2">
      <c r="F189" s="8" t="s">
        <v>2879</v>
      </c>
    </row>
    <row r="190" spans="6:6" x14ac:dyDescent="0.2">
      <c r="F190" s="8" t="s">
        <v>2880</v>
      </c>
    </row>
    <row r="191" spans="6:6" x14ac:dyDescent="0.2">
      <c r="F191" s="8" t="s">
        <v>2881</v>
      </c>
    </row>
    <row r="192" spans="6:6" x14ac:dyDescent="0.2">
      <c r="F192" s="8" t="s">
        <v>2882</v>
      </c>
    </row>
    <row r="193" spans="6:6" x14ac:dyDescent="0.2">
      <c r="F193" s="8" t="s">
        <v>2883</v>
      </c>
    </row>
    <row r="194" spans="6:6" x14ac:dyDescent="0.2">
      <c r="F194" s="8" t="s">
        <v>2884</v>
      </c>
    </row>
    <row r="195" spans="6:6" x14ac:dyDescent="0.2">
      <c r="F195" s="8" t="s">
        <v>2885</v>
      </c>
    </row>
    <row r="196" spans="6:6" x14ac:dyDescent="0.2">
      <c r="F196" s="8" t="s">
        <v>2886</v>
      </c>
    </row>
    <row r="197" spans="6:6" x14ac:dyDescent="0.2">
      <c r="F197" s="8" t="s">
        <v>2887</v>
      </c>
    </row>
    <row r="198" spans="6:6" x14ac:dyDescent="0.2">
      <c r="F198" s="8" t="s">
        <v>2888</v>
      </c>
    </row>
    <row r="199" spans="6:6" x14ac:dyDescent="0.2">
      <c r="F199" s="8" t="s">
        <v>2889</v>
      </c>
    </row>
    <row r="200" spans="6:6" x14ac:dyDescent="0.2">
      <c r="F200" s="8" t="s">
        <v>2890</v>
      </c>
    </row>
    <row r="201" spans="6:6" x14ac:dyDescent="0.2">
      <c r="F201" s="8" t="s">
        <v>2891</v>
      </c>
    </row>
    <row r="202" spans="6:6" x14ac:dyDescent="0.2">
      <c r="F202" s="8" t="s">
        <v>2892</v>
      </c>
    </row>
    <row r="203" spans="6:6" x14ac:dyDescent="0.2">
      <c r="F203" s="8" t="s">
        <v>2893</v>
      </c>
    </row>
    <row r="204" spans="6:6" x14ac:dyDescent="0.2">
      <c r="F204" s="8" t="s">
        <v>2894</v>
      </c>
    </row>
    <row r="205" spans="6:6" x14ac:dyDescent="0.2">
      <c r="F205" s="8" t="s">
        <v>2895</v>
      </c>
    </row>
    <row r="206" spans="6:6" x14ac:dyDescent="0.2">
      <c r="F206" s="8" t="s">
        <v>2896</v>
      </c>
    </row>
    <row r="207" spans="6:6" x14ac:dyDescent="0.2">
      <c r="F207" s="8" t="s">
        <v>2897</v>
      </c>
    </row>
    <row r="208" spans="6:6" x14ac:dyDescent="0.2">
      <c r="F208" s="8" t="s">
        <v>2898</v>
      </c>
    </row>
    <row r="209" spans="6:6" x14ac:dyDescent="0.2">
      <c r="F209" s="8" t="s">
        <v>2899</v>
      </c>
    </row>
    <row r="210" spans="6:6" x14ac:dyDescent="0.2">
      <c r="F210" s="8" t="s">
        <v>2900</v>
      </c>
    </row>
    <row r="211" spans="6:6" x14ac:dyDescent="0.2">
      <c r="F211" s="8" t="s">
        <v>2901</v>
      </c>
    </row>
    <row r="212" spans="6:6" x14ac:dyDescent="0.2">
      <c r="F212" s="8" t="s">
        <v>2902</v>
      </c>
    </row>
    <row r="213" spans="6:6" x14ac:dyDescent="0.2">
      <c r="F213" s="8" t="s">
        <v>2903</v>
      </c>
    </row>
    <row r="214" spans="6:6" x14ac:dyDescent="0.2">
      <c r="F214" s="8" t="s">
        <v>2904</v>
      </c>
    </row>
    <row r="215" spans="6:6" x14ac:dyDescent="0.2">
      <c r="F215" s="8" t="s">
        <v>2905</v>
      </c>
    </row>
    <row r="216" spans="6:6" x14ac:dyDescent="0.2">
      <c r="F216" s="8" t="s">
        <v>2906</v>
      </c>
    </row>
    <row r="217" spans="6:6" x14ac:dyDescent="0.2">
      <c r="F217" s="8" t="s">
        <v>2907</v>
      </c>
    </row>
    <row r="218" spans="6:6" x14ac:dyDescent="0.2">
      <c r="F218" s="8" t="s">
        <v>2908</v>
      </c>
    </row>
    <row r="219" spans="6:6" x14ac:dyDescent="0.2">
      <c r="F219" s="8" t="s">
        <v>2909</v>
      </c>
    </row>
    <row r="220" spans="6:6" x14ac:dyDescent="0.2">
      <c r="F220" s="8" t="s">
        <v>2910</v>
      </c>
    </row>
    <row r="221" spans="6:6" x14ac:dyDescent="0.2">
      <c r="F221" s="8" t="s">
        <v>2911</v>
      </c>
    </row>
    <row r="222" spans="6:6" x14ac:dyDescent="0.2">
      <c r="F222" s="8" t="s">
        <v>2912</v>
      </c>
    </row>
    <row r="223" spans="6:6" x14ac:dyDescent="0.2">
      <c r="F223" s="8" t="s">
        <v>2913</v>
      </c>
    </row>
    <row r="224" spans="6:6" x14ac:dyDescent="0.2">
      <c r="F224" s="8" t="s">
        <v>2914</v>
      </c>
    </row>
    <row r="225" spans="6:6" x14ac:dyDescent="0.2">
      <c r="F225" s="8" t="s">
        <v>2915</v>
      </c>
    </row>
    <row r="226" spans="6:6" x14ac:dyDescent="0.2">
      <c r="F226" s="8" t="s">
        <v>2916</v>
      </c>
    </row>
    <row r="227" spans="6:6" x14ac:dyDescent="0.2">
      <c r="F227" s="8" t="s">
        <v>2917</v>
      </c>
    </row>
    <row r="228" spans="6:6" x14ac:dyDescent="0.2">
      <c r="F228" s="8" t="s">
        <v>2918</v>
      </c>
    </row>
    <row r="229" spans="6:6" x14ac:dyDescent="0.2">
      <c r="F229" s="8" t="s">
        <v>2919</v>
      </c>
    </row>
    <row r="230" spans="6:6" x14ac:dyDescent="0.2">
      <c r="F230" s="8" t="s">
        <v>2920</v>
      </c>
    </row>
    <row r="231" spans="6:6" x14ac:dyDescent="0.2">
      <c r="F231" s="8" t="s">
        <v>2921</v>
      </c>
    </row>
    <row r="232" spans="6:6" x14ac:dyDescent="0.2">
      <c r="F232" s="8" t="s">
        <v>2922</v>
      </c>
    </row>
    <row r="233" spans="6:6" x14ac:dyDescent="0.2">
      <c r="F233" s="8" t="s">
        <v>2923</v>
      </c>
    </row>
    <row r="234" spans="6:6" x14ac:dyDescent="0.2">
      <c r="F234" s="8" t="s">
        <v>2924</v>
      </c>
    </row>
    <row r="235" spans="6:6" x14ac:dyDescent="0.2">
      <c r="F235" s="8" t="s">
        <v>2925</v>
      </c>
    </row>
    <row r="236" spans="6:6" x14ac:dyDescent="0.2">
      <c r="F236" s="8" t="s">
        <v>2926</v>
      </c>
    </row>
    <row r="237" spans="6:6" x14ac:dyDescent="0.2">
      <c r="F237" s="8" t="s">
        <v>2927</v>
      </c>
    </row>
    <row r="238" spans="6:6" x14ac:dyDescent="0.2">
      <c r="F238" s="8" t="s">
        <v>2928</v>
      </c>
    </row>
    <row r="239" spans="6:6" x14ac:dyDescent="0.2">
      <c r="F239" s="8" t="s">
        <v>2929</v>
      </c>
    </row>
    <row r="240" spans="6:6" x14ac:dyDescent="0.2">
      <c r="F240" s="8" t="s">
        <v>2930</v>
      </c>
    </row>
    <row r="241" spans="6:6" x14ac:dyDescent="0.2">
      <c r="F241" s="8" t="s">
        <v>2931</v>
      </c>
    </row>
    <row r="242" spans="6:6" x14ac:dyDescent="0.2">
      <c r="F242" s="8" t="s">
        <v>2932</v>
      </c>
    </row>
    <row r="243" spans="6:6" x14ac:dyDescent="0.2">
      <c r="F243" s="8" t="s">
        <v>2933</v>
      </c>
    </row>
    <row r="244" spans="6:6" x14ac:dyDescent="0.2">
      <c r="F244" s="8" t="s">
        <v>2934</v>
      </c>
    </row>
    <row r="245" spans="6:6" x14ac:dyDescent="0.2">
      <c r="F245" s="8" t="s">
        <v>2935</v>
      </c>
    </row>
    <row r="246" spans="6:6" x14ac:dyDescent="0.2">
      <c r="F246" s="8" t="s">
        <v>2936</v>
      </c>
    </row>
    <row r="247" spans="6:6" x14ac:dyDescent="0.2">
      <c r="F247" s="8" t="s">
        <v>2937</v>
      </c>
    </row>
    <row r="248" spans="6:6" x14ac:dyDescent="0.2">
      <c r="F248" s="8" t="s">
        <v>2938</v>
      </c>
    </row>
    <row r="249" spans="6:6" x14ac:dyDescent="0.2">
      <c r="F249" s="8" t="s">
        <v>2939</v>
      </c>
    </row>
    <row r="250" spans="6:6" x14ac:dyDescent="0.2">
      <c r="F250" s="8" t="s">
        <v>2940</v>
      </c>
    </row>
    <row r="251" spans="6:6" x14ac:dyDescent="0.2">
      <c r="F251" s="8" t="s">
        <v>2941</v>
      </c>
    </row>
    <row r="252" spans="6:6" x14ac:dyDescent="0.2">
      <c r="F252" s="8" t="s">
        <v>2942</v>
      </c>
    </row>
    <row r="253" spans="6:6" x14ac:dyDescent="0.2">
      <c r="F253" s="8" t="s">
        <v>2943</v>
      </c>
    </row>
    <row r="254" spans="6:6" x14ac:dyDescent="0.2">
      <c r="F254" s="8" t="s">
        <v>2944</v>
      </c>
    </row>
    <row r="255" spans="6:6" x14ac:dyDescent="0.2">
      <c r="F255" s="8" t="s">
        <v>2945</v>
      </c>
    </row>
    <row r="256" spans="6:6" x14ac:dyDescent="0.2">
      <c r="F256" s="8" t="s">
        <v>2946</v>
      </c>
    </row>
    <row r="257" spans="6:6" x14ac:dyDescent="0.2">
      <c r="F257" s="8" t="s">
        <v>2947</v>
      </c>
    </row>
    <row r="258" spans="6:6" x14ac:dyDescent="0.2">
      <c r="F258" s="8" t="s">
        <v>2948</v>
      </c>
    </row>
    <row r="259" spans="6:6" x14ac:dyDescent="0.2">
      <c r="F259" s="8" t="s">
        <v>2949</v>
      </c>
    </row>
    <row r="260" spans="6:6" x14ac:dyDescent="0.2">
      <c r="F260" s="8" t="s">
        <v>2950</v>
      </c>
    </row>
    <row r="261" spans="6:6" x14ac:dyDescent="0.2">
      <c r="F261" s="8" t="s">
        <v>2951</v>
      </c>
    </row>
    <row r="262" spans="6:6" x14ac:dyDescent="0.2">
      <c r="F262" s="8" t="s">
        <v>2952</v>
      </c>
    </row>
    <row r="263" spans="6:6" x14ac:dyDescent="0.2">
      <c r="F263" s="8" t="s">
        <v>2953</v>
      </c>
    </row>
    <row r="264" spans="6:6" x14ac:dyDescent="0.2">
      <c r="F264" s="8" t="s">
        <v>2954</v>
      </c>
    </row>
    <row r="265" spans="6:6" x14ac:dyDescent="0.2">
      <c r="F265" s="8" t="s">
        <v>2955</v>
      </c>
    </row>
    <row r="266" spans="6:6" x14ac:dyDescent="0.2">
      <c r="F266" s="8" t="s">
        <v>2956</v>
      </c>
    </row>
    <row r="267" spans="6:6" x14ac:dyDescent="0.2">
      <c r="F267" s="8" t="s">
        <v>2957</v>
      </c>
    </row>
    <row r="268" spans="6:6" x14ac:dyDescent="0.2">
      <c r="F268" s="8" t="s">
        <v>2958</v>
      </c>
    </row>
    <row r="269" spans="6:6" x14ac:dyDescent="0.2">
      <c r="F269" s="8" t="s">
        <v>2959</v>
      </c>
    </row>
    <row r="270" spans="6:6" x14ac:dyDescent="0.2">
      <c r="F270" s="8" t="s">
        <v>2960</v>
      </c>
    </row>
    <row r="271" spans="6:6" x14ac:dyDescent="0.2">
      <c r="F271" s="8" t="s">
        <v>2961</v>
      </c>
    </row>
    <row r="272" spans="6:6" x14ac:dyDescent="0.2">
      <c r="F272" s="8" t="s">
        <v>2962</v>
      </c>
    </row>
    <row r="273" spans="6:6" x14ac:dyDescent="0.2">
      <c r="F273" s="8" t="s">
        <v>2963</v>
      </c>
    </row>
    <row r="274" spans="6:6" x14ac:dyDescent="0.2">
      <c r="F274" s="8" t="s">
        <v>2964</v>
      </c>
    </row>
    <row r="275" spans="6:6" x14ac:dyDescent="0.2">
      <c r="F275" s="8" t="s">
        <v>2965</v>
      </c>
    </row>
    <row r="276" spans="6:6" x14ac:dyDescent="0.2">
      <c r="F276" s="8" t="s">
        <v>2966</v>
      </c>
    </row>
    <row r="277" spans="6:6" x14ac:dyDescent="0.2">
      <c r="F277" s="8" t="s">
        <v>2967</v>
      </c>
    </row>
    <row r="278" spans="6:6" x14ac:dyDescent="0.2">
      <c r="F278" s="8" t="s">
        <v>2968</v>
      </c>
    </row>
    <row r="279" spans="6:6" x14ac:dyDescent="0.2">
      <c r="F279" s="8" t="s">
        <v>2969</v>
      </c>
    </row>
    <row r="280" spans="6:6" x14ac:dyDescent="0.2">
      <c r="F280" s="8" t="s">
        <v>2970</v>
      </c>
    </row>
    <row r="281" spans="6:6" x14ac:dyDescent="0.2">
      <c r="F281" s="8" t="s">
        <v>2971</v>
      </c>
    </row>
    <row r="282" spans="6:6" x14ac:dyDescent="0.2">
      <c r="F282" s="8" t="s">
        <v>2972</v>
      </c>
    </row>
    <row r="283" spans="6:6" x14ac:dyDescent="0.2">
      <c r="F283" s="8" t="s">
        <v>2973</v>
      </c>
    </row>
    <row r="284" spans="6:6" x14ac:dyDescent="0.2">
      <c r="F284" s="8" t="s">
        <v>2974</v>
      </c>
    </row>
    <row r="285" spans="6:6" x14ac:dyDescent="0.2">
      <c r="F285" s="8" t="s">
        <v>2975</v>
      </c>
    </row>
    <row r="286" spans="6:6" x14ac:dyDescent="0.2">
      <c r="F286" s="8" t="s">
        <v>2976</v>
      </c>
    </row>
    <row r="287" spans="6:6" x14ac:dyDescent="0.2">
      <c r="F287" s="8" t="s">
        <v>2977</v>
      </c>
    </row>
    <row r="288" spans="6:6" x14ac:dyDescent="0.2">
      <c r="F288" s="8" t="s">
        <v>2978</v>
      </c>
    </row>
    <row r="289" spans="6:6" x14ac:dyDescent="0.2">
      <c r="F289" s="8" t="s">
        <v>2979</v>
      </c>
    </row>
    <row r="290" spans="6:6" x14ac:dyDescent="0.2">
      <c r="F290" s="8" t="s">
        <v>2980</v>
      </c>
    </row>
    <row r="291" spans="6:6" x14ac:dyDescent="0.2">
      <c r="F291" s="8" t="s">
        <v>2981</v>
      </c>
    </row>
    <row r="292" spans="6:6" x14ac:dyDescent="0.2">
      <c r="F292" s="8" t="s">
        <v>2982</v>
      </c>
    </row>
    <row r="293" spans="6:6" x14ac:dyDescent="0.2">
      <c r="F293" s="8" t="s">
        <v>2983</v>
      </c>
    </row>
    <row r="294" spans="6:6" x14ac:dyDescent="0.2">
      <c r="F294" s="8" t="s">
        <v>2984</v>
      </c>
    </row>
    <row r="295" spans="6:6" x14ac:dyDescent="0.2">
      <c r="F295" s="8" t="s">
        <v>2985</v>
      </c>
    </row>
    <row r="296" spans="6:6" x14ac:dyDescent="0.2">
      <c r="F296" s="8" t="s">
        <v>2986</v>
      </c>
    </row>
    <row r="297" spans="6:6" x14ac:dyDescent="0.2">
      <c r="F297" s="8" t="s">
        <v>2987</v>
      </c>
    </row>
    <row r="298" spans="6:6" x14ac:dyDescent="0.2">
      <c r="F298" s="8" t="s">
        <v>2988</v>
      </c>
    </row>
    <row r="299" spans="6:6" x14ac:dyDescent="0.2">
      <c r="F299" s="8" t="s">
        <v>2989</v>
      </c>
    </row>
    <row r="300" spans="6:6" x14ac:dyDescent="0.2">
      <c r="F300" s="8" t="s">
        <v>2990</v>
      </c>
    </row>
    <row r="301" spans="6:6" x14ac:dyDescent="0.2">
      <c r="F301" s="8" t="s">
        <v>2991</v>
      </c>
    </row>
    <row r="302" spans="6:6" x14ac:dyDescent="0.2">
      <c r="F302" s="8" t="s">
        <v>2992</v>
      </c>
    </row>
    <row r="303" spans="6:6" x14ac:dyDescent="0.2">
      <c r="F303" s="8" t="s">
        <v>2993</v>
      </c>
    </row>
    <row r="304" spans="6:6" x14ac:dyDescent="0.2">
      <c r="F304" s="8" t="s">
        <v>2994</v>
      </c>
    </row>
    <row r="305" spans="6:6" x14ac:dyDescent="0.2">
      <c r="F305" s="8" t="s">
        <v>2995</v>
      </c>
    </row>
    <row r="306" spans="6:6" x14ac:dyDescent="0.2">
      <c r="F306" s="8" t="s">
        <v>2996</v>
      </c>
    </row>
    <row r="307" spans="6:6" x14ac:dyDescent="0.2">
      <c r="F307" s="8" t="s">
        <v>2997</v>
      </c>
    </row>
    <row r="308" spans="6:6" x14ac:dyDescent="0.2">
      <c r="F308" s="8" t="s">
        <v>2998</v>
      </c>
    </row>
    <row r="309" spans="6:6" x14ac:dyDescent="0.2">
      <c r="F309" s="8" t="s">
        <v>2999</v>
      </c>
    </row>
    <row r="310" spans="6:6" x14ac:dyDescent="0.2">
      <c r="F310" s="8" t="s">
        <v>3000</v>
      </c>
    </row>
    <row r="311" spans="6:6" x14ac:dyDescent="0.2">
      <c r="F311" s="8" t="s">
        <v>3001</v>
      </c>
    </row>
    <row r="312" spans="6:6" x14ac:dyDescent="0.2">
      <c r="F312" s="8" t="s">
        <v>3002</v>
      </c>
    </row>
    <row r="313" spans="6:6" x14ac:dyDescent="0.2">
      <c r="F313" s="8" t="s">
        <v>3003</v>
      </c>
    </row>
    <row r="314" spans="6:6" x14ac:dyDescent="0.2">
      <c r="F314" s="8" t="s">
        <v>3004</v>
      </c>
    </row>
    <row r="315" spans="6:6" x14ac:dyDescent="0.2">
      <c r="F315" s="8" t="s">
        <v>3005</v>
      </c>
    </row>
    <row r="316" spans="6:6" x14ac:dyDescent="0.2">
      <c r="F316" s="8" t="s">
        <v>3006</v>
      </c>
    </row>
    <row r="317" spans="6:6" x14ac:dyDescent="0.2">
      <c r="F317" s="8" t="s">
        <v>3007</v>
      </c>
    </row>
    <row r="318" spans="6:6" x14ac:dyDescent="0.2">
      <c r="F318" s="8" t="s">
        <v>3008</v>
      </c>
    </row>
    <row r="319" spans="6:6" x14ac:dyDescent="0.2">
      <c r="F319" s="8" t="s">
        <v>3009</v>
      </c>
    </row>
    <row r="320" spans="6:6" x14ac:dyDescent="0.2">
      <c r="F320" s="8" t="s">
        <v>3010</v>
      </c>
    </row>
    <row r="321" spans="6:6" x14ac:dyDescent="0.2">
      <c r="F321" s="8" t="s">
        <v>3011</v>
      </c>
    </row>
    <row r="322" spans="6:6" x14ac:dyDescent="0.2">
      <c r="F322" s="8" t="s">
        <v>3012</v>
      </c>
    </row>
    <row r="323" spans="6:6" x14ac:dyDescent="0.2">
      <c r="F323" s="8" t="s">
        <v>3013</v>
      </c>
    </row>
    <row r="324" spans="6:6" x14ac:dyDescent="0.2">
      <c r="F324" s="8" t="s">
        <v>3014</v>
      </c>
    </row>
    <row r="325" spans="6:6" x14ac:dyDescent="0.2">
      <c r="F325" s="8" t="s">
        <v>3015</v>
      </c>
    </row>
    <row r="326" spans="6:6" x14ac:dyDescent="0.2">
      <c r="F326" s="8" t="s">
        <v>3016</v>
      </c>
    </row>
    <row r="327" spans="6:6" x14ac:dyDescent="0.2">
      <c r="F327" s="8" t="s">
        <v>3017</v>
      </c>
    </row>
    <row r="328" spans="6:6" x14ac:dyDescent="0.2">
      <c r="F328" s="8" t="s">
        <v>3018</v>
      </c>
    </row>
    <row r="329" spans="6:6" x14ac:dyDescent="0.2">
      <c r="F329" s="8" t="s">
        <v>3019</v>
      </c>
    </row>
    <row r="330" spans="6:6" x14ac:dyDescent="0.2">
      <c r="F330" s="8" t="s">
        <v>3020</v>
      </c>
    </row>
    <row r="331" spans="6:6" x14ac:dyDescent="0.2">
      <c r="F331" s="8" t="s">
        <v>3021</v>
      </c>
    </row>
    <row r="332" spans="6:6" x14ac:dyDescent="0.2">
      <c r="F332" s="8" t="s">
        <v>3022</v>
      </c>
    </row>
    <row r="333" spans="6:6" x14ac:dyDescent="0.2">
      <c r="F333" s="8" t="s">
        <v>3023</v>
      </c>
    </row>
    <row r="334" spans="6:6" x14ac:dyDescent="0.2">
      <c r="F334" s="8" t="s">
        <v>3024</v>
      </c>
    </row>
    <row r="335" spans="6:6" x14ac:dyDescent="0.2">
      <c r="F335" s="8" t="s">
        <v>3025</v>
      </c>
    </row>
    <row r="336" spans="6:6" x14ac:dyDescent="0.2">
      <c r="F336" s="8" t="s">
        <v>3026</v>
      </c>
    </row>
    <row r="337" spans="6:6" x14ac:dyDescent="0.2">
      <c r="F337" s="8" t="s">
        <v>3027</v>
      </c>
    </row>
    <row r="338" spans="6:6" x14ac:dyDescent="0.2">
      <c r="F338" s="8" t="s">
        <v>3028</v>
      </c>
    </row>
    <row r="339" spans="6:6" x14ac:dyDescent="0.2">
      <c r="F339" s="8" t="s">
        <v>3029</v>
      </c>
    </row>
    <row r="340" spans="6:6" x14ac:dyDescent="0.2">
      <c r="F340" s="8" t="s">
        <v>3030</v>
      </c>
    </row>
    <row r="341" spans="6:6" x14ac:dyDescent="0.2">
      <c r="F341" s="8" t="s">
        <v>3031</v>
      </c>
    </row>
    <row r="342" spans="6:6" x14ac:dyDescent="0.2">
      <c r="F342" s="8" t="s">
        <v>3032</v>
      </c>
    </row>
    <row r="343" spans="6:6" x14ac:dyDescent="0.2">
      <c r="F343" s="8" t="s">
        <v>3033</v>
      </c>
    </row>
    <row r="344" spans="6:6" x14ac:dyDescent="0.2">
      <c r="F344" s="8" t="s">
        <v>3034</v>
      </c>
    </row>
    <row r="345" spans="6:6" x14ac:dyDescent="0.2">
      <c r="F345" s="8" t="s">
        <v>3035</v>
      </c>
    </row>
    <row r="346" spans="6:6" x14ac:dyDescent="0.2">
      <c r="F346" s="8" t="s">
        <v>3036</v>
      </c>
    </row>
    <row r="347" spans="6:6" x14ac:dyDescent="0.2">
      <c r="F347" s="8" t="s">
        <v>3037</v>
      </c>
    </row>
    <row r="348" spans="6:6" x14ac:dyDescent="0.2">
      <c r="F348" s="8" t="s">
        <v>3038</v>
      </c>
    </row>
    <row r="349" spans="6:6" x14ac:dyDescent="0.2">
      <c r="F349" s="8" t="s">
        <v>3039</v>
      </c>
    </row>
    <row r="350" spans="6:6" x14ac:dyDescent="0.2">
      <c r="F350" s="8" t="s">
        <v>3040</v>
      </c>
    </row>
    <row r="351" spans="6:6" x14ac:dyDescent="0.2">
      <c r="F351" s="8" t="s">
        <v>3041</v>
      </c>
    </row>
    <row r="352" spans="6:6" x14ac:dyDescent="0.2">
      <c r="F352" s="8" t="s">
        <v>3042</v>
      </c>
    </row>
    <row r="353" spans="6:6" x14ac:dyDescent="0.2">
      <c r="F353" s="8" t="s">
        <v>3043</v>
      </c>
    </row>
    <row r="354" spans="6:6" x14ac:dyDescent="0.2">
      <c r="F354" s="8" t="s">
        <v>3044</v>
      </c>
    </row>
    <row r="355" spans="6:6" x14ac:dyDescent="0.2">
      <c r="F355" s="8" t="s">
        <v>3045</v>
      </c>
    </row>
    <row r="356" spans="6:6" x14ac:dyDescent="0.2">
      <c r="F356" s="8" t="s">
        <v>3046</v>
      </c>
    </row>
    <row r="357" spans="6:6" x14ac:dyDescent="0.2">
      <c r="F357" s="8" t="s">
        <v>3047</v>
      </c>
    </row>
    <row r="358" spans="6:6" x14ac:dyDescent="0.2">
      <c r="F358" s="8" t="s">
        <v>3048</v>
      </c>
    </row>
    <row r="359" spans="6:6" x14ac:dyDescent="0.2">
      <c r="F359" s="8" t="s">
        <v>3049</v>
      </c>
    </row>
    <row r="360" spans="6:6" x14ac:dyDescent="0.2">
      <c r="F360" s="8" t="s">
        <v>3050</v>
      </c>
    </row>
    <row r="361" spans="6:6" x14ac:dyDescent="0.2">
      <c r="F361" s="8" t="s">
        <v>3051</v>
      </c>
    </row>
    <row r="362" spans="6:6" x14ac:dyDescent="0.2">
      <c r="F362" s="8" t="s">
        <v>3052</v>
      </c>
    </row>
    <row r="363" spans="6:6" x14ac:dyDescent="0.2">
      <c r="F363" s="8" t="s">
        <v>3053</v>
      </c>
    </row>
    <row r="364" spans="6:6" x14ac:dyDescent="0.2">
      <c r="F364" s="8" t="s">
        <v>3054</v>
      </c>
    </row>
    <row r="365" spans="6:6" x14ac:dyDescent="0.2">
      <c r="F365" s="8" t="s">
        <v>3055</v>
      </c>
    </row>
    <row r="366" spans="6:6" x14ac:dyDescent="0.2">
      <c r="F366" s="8" t="s">
        <v>3056</v>
      </c>
    </row>
    <row r="367" spans="6:6" x14ac:dyDescent="0.2">
      <c r="F367" s="8" t="s">
        <v>3057</v>
      </c>
    </row>
    <row r="368" spans="6:6" x14ac:dyDescent="0.2">
      <c r="F368" s="8" t="s">
        <v>3058</v>
      </c>
    </row>
    <row r="369" spans="6:6" x14ac:dyDescent="0.2">
      <c r="F369" s="8" t="s">
        <v>3059</v>
      </c>
    </row>
    <row r="370" spans="6:6" x14ac:dyDescent="0.2">
      <c r="F370" s="8" t="s">
        <v>3060</v>
      </c>
    </row>
    <row r="371" spans="6:6" x14ac:dyDescent="0.2">
      <c r="F371" s="8" t="s">
        <v>3061</v>
      </c>
    </row>
    <row r="372" spans="6:6" x14ac:dyDescent="0.2">
      <c r="F372" s="8" t="s">
        <v>3062</v>
      </c>
    </row>
    <row r="373" spans="6:6" x14ac:dyDescent="0.2">
      <c r="F373" s="8" t="s">
        <v>3063</v>
      </c>
    </row>
    <row r="374" spans="6:6" x14ac:dyDescent="0.2">
      <c r="F374" s="8" t="s">
        <v>3064</v>
      </c>
    </row>
    <row r="375" spans="6:6" x14ac:dyDescent="0.2">
      <c r="F375" s="8" t="s">
        <v>3065</v>
      </c>
    </row>
    <row r="376" spans="6:6" x14ac:dyDescent="0.2">
      <c r="F376" s="8" t="s">
        <v>3066</v>
      </c>
    </row>
    <row r="377" spans="6:6" x14ac:dyDescent="0.2">
      <c r="F377" s="8" t="s">
        <v>3067</v>
      </c>
    </row>
    <row r="378" spans="6:6" x14ac:dyDescent="0.2">
      <c r="F378" s="8" t="s">
        <v>3068</v>
      </c>
    </row>
    <row r="379" spans="6:6" x14ac:dyDescent="0.2">
      <c r="F379" s="8" t="s">
        <v>3069</v>
      </c>
    </row>
    <row r="380" spans="6:6" x14ac:dyDescent="0.2">
      <c r="F380" s="8" t="s">
        <v>3070</v>
      </c>
    </row>
    <row r="381" spans="6:6" x14ac:dyDescent="0.2">
      <c r="F381" s="8" t="s">
        <v>3071</v>
      </c>
    </row>
    <row r="382" spans="6:6" x14ac:dyDescent="0.2">
      <c r="F382" s="8" t="s">
        <v>3072</v>
      </c>
    </row>
    <row r="383" spans="6:6" x14ac:dyDescent="0.2">
      <c r="F383" s="8" t="s">
        <v>3073</v>
      </c>
    </row>
    <row r="384" spans="6:6" x14ac:dyDescent="0.2">
      <c r="F384" s="8" t="s">
        <v>3074</v>
      </c>
    </row>
    <row r="385" spans="6:6" x14ac:dyDescent="0.2">
      <c r="F385" s="8" t="s">
        <v>3075</v>
      </c>
    </row>
    <row r="386" spans="6:6" x14ac:dyDescent="0.2">
      <c r="F386" s="8" t="s">
        <v>3076</v>
      </c>
    </row>
    <row r="387" spans="6:6" x14ac:dyDescent="0.2">
      <c r="F387" s="8" t="s">
        <v>3077</v>
      </c>
    </row>
    <row r="388" spans="6:6" x14ac:dyDescent="0.2">
      <c r="F388" s="8" t="s">
        <v>3078</v>
      </c>
    </row>
    <row r="389" spans="6:6" x14ac:dyDescent="0.2">
      <c r="F389" s="8" t="s">
        <v>3079</v>
      </c>
    </row>
    <row r="390" spans="6:6" x14ac:dyDescent="0.2">
      <c r="F390" s="8" t="s">
        <v>3080</v>
      </c>
    </row>
    <row r="391" spans="6:6" x14ac:dyDescent="0.2">
      <c r="F391" s="8" t="s">
        <v>3081</v>
      </c>
    </row>
    <row r="392" spans="6:6" x14ac:dyDescent="0.2">
      <c r="F392" s="8" t="s">
        <v>3082</v>
      </c>
    </row>
    <row r="393" spans="6:6" x14ac:dyDescent="0.2">
      <c r="F393" s="8" t="s">
        <v>3083</v>
      </c>
    </row>
    <row r="394" spans="6:6" x14ac:dyDescent="0.2">
      <c r="F394" s="8" t="s">
        <v>3084</v>
      </c>
    </row>
    <row r="395" spans="6:6" x14ac:dyDescent="0.2">
      <c r="F395" s="8" t="s">
        <v>3085</v>
      </c>
    </row>
    <row r="396" spans="6:6" x14ac:dyDescent="0.2">
      <c r="F396" s="8" t="s">
        <v>3086</v>
      </c>
    </row>
    <row r="397" spans="6:6" x14ac:dyDescent="0.2">
      <c r="F397" s="8" t="s">
        <v>3087</v>
      </c>
    </row>
    <row r="398" spans="6:6" x14ac:dyDescent="0.2">
      <c r="F398" s="8" t="s">
        <v>3088</v>
      </c>
    </row>
    <row r="399" spans="6:6" x14ac:dyDescent="0.2">
      <c r="F399" s="8" t="s">
        <v>3089</v>
      </c>
    </row>
    <row r="400" spans="6:6" x14ac:dyDescent="0.2">
      <c r="F400" s="8" t="s">
        <v>3090</v>
      </c>
    </row>
    <row r="401" spans="6:6" x14ac:dyDescent="0.2">
      <c r="F401" s="8" t="s">
        <v>3091</v>
      </c>
    </row>
    <row r="402" spans="6:6" x14ac:dyDescent="0.2">
      <c r="F402" s="8" t="s">
        <v>3092</v>
      </c>
    </row>
    <row r="403" spans="6:6" x14ac:dyDescent="0.2">
      <c r="F403" s="8" t="s">
        <v>3093</v>
      </c>
    </row>
    <row r="404" spans="6:6" x14ac:dyDescent="0.2">
      <c r="F404" s="8" t="s">
        <v>3094</v>
      </c>
    </row>
    <row r="405" spans="6:6" x14ac:dyDescent="0.2">
      <c r="F405" s="8" t="s">
        <v>3095</v>
      </c>
    </row>
    <row r="406" spans="6:6" x14ac:dyDescent="0.2">
      <c r="F406" s="8" t="s">
        <v>3096</v>
      </c>
    </row>
    <row r="407" spans="6:6" x14ac:dyDescent="0.2">
      <c r="F407" s="8" t="s">
        <v>3097</v>
      </c>
    </row>
    <row r="408" spans="6:6" x14ac:dyDescent="0.2">
      <c r="F408" s="8" t="s">
        <v>3098</v>
      </c>
    </row>
    <row r="409" spans="6:6" x14ac:dyDescent="0.2">
      <c r="F409" s="8" t="s">
        <v>3099</v>
      </c>
    </row>
    <row r="410" spans="6:6" x14ac:dyDescent="0.2">
      <c r="F410" s="8" t="s">
        <v>3100</v>
      </c>
    </row>
    <row r="411" spans="6:6" x14ac:dyDescent="0.2">
      <c r="F411" s="8" t="s">
        <v>3101</v>
      </c>
    </row>
    <row r="412" spans="6:6" x14ac:dyDescent="0.2">
      <c r="F412" s="8" t="s">
        <v>3102</v>
      </c>
    </row>
    <row r="413" spans="6:6" x14ac:dyDescent="0.2">
      <c r="F413" s="8" t="s">
        <v>3103</v>
      </c>
    </row>
    <row r="414" spans="6:6" x14ac:dyDescent="0.2">
      <c r="F414" s="8" t="s">
        <v>3104</v>
      </c>
    </row>
    <row r="415" spans="6:6" x14ac:dyDescent="0.2">
      <c r="F415" s="8" t="s">
        <v>3105</v>
      </c>
    </row>
    <row r="416" spans="6:6" x14ac:dyDescent="0.2">
      <c r="F416" s="8" t="s">
        <v>3106</v>
      </c>
    </row>
    <row r="417" spans="6:6" x14ac:dyDescent="0.2">
      <c r="F417" s="8" t="s">
        <v>3107</v>
      </c>
    </row>
    <row r="418" spans="6:6" x14ac:dyDescent="0.2">
      <c r="F418" s="8" t="s">
        <v>3108</v>
      </c>
    </row>
    <row r="419" spans="6:6" x14ac:dyDescent="0.2">
      <c r="F419" s="8" t="s">
        <v>3109</v>
      </c>
    </row>
    <row r="420" spans="6:6" x14ac:dyDescent="0.2">
      <c r="F420" s="8" t="s">
        <v>3110</v>
      </c>
    </row>
    <row r="421" spans="6:6" x14ac:dyDescent="0.2">
      <c r="F421" s="8" t="s">
        <v>3111</v>
      </c>
    </row>
    <row r="422" spans="6:6" x14ac:dyDescent="0.2">
      <c r="F422" s="8" t="s">
        <v>3112</v>
      </c>
    </row>
    <row r="423" spans="6:6" x14ac:dyDescent="0.2">
      <c r="F423" s="8" t="s">
        <v>3113</v>
      </c>
    </row>
    <row r="424" spans="6:6" x14ac:dyDescent="0.2">
      <c r="F424" s="8" t="s">
        <v>3114</v>
      </c>
    </row>
    <row r="425" spans="6:6" x14ac:dyDescent="0.2">
      <c r="F425" s="8" t="s">
        <v>3115</v>
      </c>
    </row>
    <row r="426" spans="6:6" x14ac:dyDescent="0.2">
      <c r="F426" s="8" t="s">
        <v>3116</v>
      </c>
    </row>
    <row r="427" spans="6:6" x14ac:dyDescent="0.2">
      <c r="F427" s="8" t="s">
        <v>3117</v>
      </c>
    </row>
    <row r="428" spans="6:6" x14ac:dyDescent="0.2">
      <c r="F428" s="8" t="s">
        <v>3118</v>
      </c>
    </row>
    <row r="429" spans="6:6" x14ac:dyDescent="0.2">
      <c r="F429" s="8" t="s">
        <v>3119</v>
      </c>
    </row>
    <row r="430" spans="6:6" x14ac:dyDescent="0.2">
      <c r="F430" s="8" t="s">
        <v>3120</v>
      </c>
    </row>
    <row r="431" spans="6:6" x14ac:dyDescent="0.2">
      <c r="F431" s="8" t="s">
        <v>3121</v>
      </c>
    </row>
    <row r="432" spans="6:6" x14ac:dyDescent="0.2">
      <c r="F432" s="8" t="s">
        <v>3122</v>
      </c>
    </row>
    <row r="433" spans="6:6" x14ac:dyDescent="0.2">
      <c r="F433" s="8" t="s">
        <v>3123</v>
      </c>
    </row>
    <row r="434" spans="6:6" x14ac:dyDescent="0.2">
      <c r="F434" s="8" t="s">
        <v>3124</v>
      </c>
    </row>
    <row r="435" spans="6:6" x14ac:dyDescent="0.2">
      <c r="F435" s="8" t="s">
        <v>3125</v>
      </c>
    </row>
    <row r="436" spans="6:6" x14ac:dyDescent="0.2">
      <c r="F436" s="8" t="s">
        <v>3126</v>
      </c>
    </row>
    <row r="437" spans="6:6" x14ac:dyDescent="0.2">
      <c r="F437" s="8" t="s">
        <v>3127</v>
      </c>
    </row>
    <row r="438" spans="6:6" x14ac:dyDescent="0.2">
      <c r="F438" s="8" t="s">
        <v>3128</v>
      </c>
    </row>
    <row r="439" spans="6:6" x14ac:dyDescent="0.2">
      <c r="F439" s="8" t="s">
        <v>3129</v>
      </c>
    </row>
    <row r="440" spans="6:6" x14ac:dyDescent="0.2">
      <c r="F440" s="8" t="s">
        <v>3130</v>
      </c>
    </row>
    <row r="441" spans="6:6" x14ac:dyDescent="0.2">
      <c r="F441" s="8" t="s">
        <v>3131</v>
      </c>
    </row>
    <row r="442" spans="6:6" x14ac:dyDescent="0.2">
      <c r="F442" s="8" t="s">
        <v>3132</v>
      </c>
    </row>
    <row r="443" spans="6:6" x14ac:dyDescent="0.2">
      <c r="F443" s="8" t="s">
        <v>3133</v>
      </c>
    </row>
    <row r="444" spans="6:6" x14ac:dyDescent="0.2">
      <c r="F444" s="8" t="s">
        <v>3134</v>
      </c>
    </row>
    <row r="445" spans="6:6" x14ac:dyDescent="0.2">
      <c r="F445" s="8" t="s">
        <v>3135</v>
      </c>
    </row>
    <row r="446" spans="6:6" x14ac:dyDescent="0.2">
      <c r="F446" s="8" t="s">
        <v>3136</v>
      </c>
    </row>
    <row r="447" spans="6:6" x14ac:dyDescent="0.2">
      <c r="F447" s="8" t="s">
        <v>3137</v>
      </c>
    </row>
    <row r="448" spans="6:6" x14ac:dyDescent="0.2">
      <c r="F448" s="8" t="s">
        <v>3138</v>
      </c>
    </row>
    <row r="449" spans="6:6" x14ac:dyDescent="0.2">
      <c r="F449" s="8" t="s">
        <v>3139</v>
      </c>
    </row>
    <row r="450" spans="6:6" x14ac:dyDescent="0.2">
      <c r="F450" s="8" t="s">
        <v>3140</v>
      </c>
    </row>
    <row r="451" spans="6:6" x14ac:dyDescent="0.2">
      <c r="F451" s="8" t="s">
        <v>3141</v>
      </c>
    </row>
    <row r="452" spans="6:6" x14ac:dyDescent="0.2">
      <c r="F452" s="8" t="s">
        <v>3142</v>
      </c>
    </row>
    <row r="453" spans="6:6" x14ac:dyDescent="0.2">
      <c r="F453" s="8" t="s">
        <v>3143</v>
      </c>
    </row>
    <row r="454" spans="6:6" x14ac:dyDescent="0.2">
      <c r="F454" s="8" t="s">
        <v>3144</v>
      </c>
    </row>
    <row r="455" spans="6:6" x14ac:dyDescent="0.2">
      <c r="F455" s="8" t="s">
        <v>3145</v>
      </c>
    </row>
    <row r="456" spans="6:6" x14ac:dyDescent="0.2">
      <c r="F456" s="8" t="s">
        <v>3146</v>
      </c>
    </row>
    <row r="457" spans="6:6" x14ac:dyDescent="0.2">
      <c r="F457" s="8" t="s">
        <v>3147</v>
      </c>
    </row>
    <row r="458" spans="6:6" x14ac:dyDescent="0.2">
      <c r="F458" s="8" t="s">
        <v>3148</v>
      </c>
    </row>
    <row r="459" spans="6:6" x14ac:dyDescent="0.2">
      <c r="F459" s="8" t="s">
        <v>3149</v>
      </c>
    </row>
    <row r="460" spans="6:6" x14ac:dyDescent="0.2">
      <c r="F460" s="8" t="s">
        <v>3150</v>
      </c>
    </row>
    <row r="461" spans="6:6" x14ac:dyDescent="0.2">
      <c r="F461" s="8" t="s">
        <v>3151</v>
      </c>
    </row>
    <row r="462" spans="6:6" x14ac:dyDescent="0.2">
      <c r="F462" s="8" t="s">
        <v>3152</v>
      </c>
    </row>
    <row r="463" spans="6:6" x14ac:dyDescent="0.2">
      <c r="F463" s="8" t="s">
        <v>3153</v>
      </c>
    </row>
    <row r="464" spans="6:6" x14ac:dyDescent="0.2">
      <c r="F464" s="8" t="s">
        <v>3154</v>
      </c>
    </row>
    <row r="465" spans="6:6" x14ac:dyDescent="0.2">
      <c r="F465" s="8" t="s">
        <v>3155</v>
      </c>
    </row>
    <row r="466" spans="6:6" x14ac:dyDescent="0.2">
      <c r="F466" s="8" t="s">
        <v>3156</v>
      </c>
    </row>
    <row r="467" spans="6:6" x14ac:dyDescent="0.2">
      <c r="F467" s="8" t="s">
        <v>3157</v>
      </c>
    </row>
    <row r="468" spans="6:6" x14ac:dyDescent="0.2">
      <c r="F468" s="8" t="s">
        <v>3158</v>
      </c>
    </row>
    <row r="469" spans="6:6" x14ac:dyDescent="0.2">
      <c r="F469" s="8" t="s">
        <v>3159</v>
      </c>
    </row>
    <row r="470" spans="6:6" x14ac:dyDescent="0.2">
      <c r="F470" s="8" t="s">
        <v>3160</v>
      </c>
    </row>
    <row r="471" spans="6:6" x14ac:dyDescent="0.2">
      <c r="F471" s="8" t="s">
        <v>3161</v>
      </c>
    </row>
    <row r="472" spans="6:6" x14ac:dyDescent="0.2">
      <c r="F472" s="8" t="s">
        <v>3162</v>
      </c>
    </row>
    <row r="473" spans="6:6" x14ac:dyDescent="0.2">
      <c r="F473" s="8" t="s">
        <v>3163</v>
      </c>
    </row>
    <row r="474" spans="6:6" x14ac:dyDescent="0.2">
      <c r="F474" s="8" t="s">
        <v>3164</v>
      </c>
    </row>
    <row r="475" spans="6:6" x14ac:dyDescent="0.2">
      <c r="F475" s="8" t="s">
        <v>3165</v>
      </c>
    </row>
    <row r="476" spans="6:6" x14ac:dyDescent="0.2">
      <c r="F476" s="8" t="s">
        <v>3166</v>
      </c>
    </row>
    <row r="477" spans="6:6" x14ac:dyDescent="0.2">
      <c r="F477" s="8" t="s">
        <v>3167</v>
      </c>
    </row>
    <row r="478" spans="6:6" x14ac:dyDescent="0.2">
      <c r="F478" s="8" t="s">
        <v>3168</v>
      </c>
    </row>
    <row r="479" spans="6:6" x14ac:dyDescent="0.2">
      <c r="F479" s="8" t="s">
        <v>3169</v>
      </c>
    </row>
    <row r="480" spans="6:6" x14ac:dyDescent="0.2">
      <c r="F480" s="8" t="s">
        <v>3170</v>
      </c>
    </row>
    <row r="481" spans="6:6" x14ac:dyDescent="0.2">
      <c r="F481" s="8" t="s">
        <v>3171</v>
      </c>
    </row>
    <row r="482" spans="6:6" x14ac:dyDescent="0.2">
      <c r="F482" s="8" t="s">
        <v>3172</v>
      </c>
    </row>
    <row r="483" spans="6:6" x14ac:dyDescent="0.2">
      <c r="F483" s="8" t="s">
        <v>3173</v>
      </c>
    </row>
    <row r="484" spans="6:6" x14ac:dyDescent="0.2">
      <c r="F484" s="8" t="s">
        <v>3174</v>
      </c>
    </row>
    <row r="485" spans="6:6" x14ac:dyDescent="0.2">
      <c r="F485" s="8" t="s">
        <v>3175</v>
      </c>
    </row>
    <row r="486" spans="6:6" x14ac:dyDescent="0.2">
      <c r="F486" s="8" t="s">
        <v>3176</v>
      </c>
    </row>
    <row r="487" spans="6:6" x14ac:dyDescent="0.2">
      <c r="F487" s="8" t="s">
        <v>3177</v>
      </c>
    </row>
    <row r="488" spans="6:6" x14ac:dyDescent="0.2">
      <c r="F488" s="8" t="s">
        <v>3178</v>
      </c>
    </row>
    <row r="489" spans="6:6" x14ac:dyDescent="0.2">
      <c r="F489" s="8" t="s">
        <v>3179</v>
      </c>
    </row>
    <row r="490" spans="6:6" x14ac:dyDescent="0.2">
      <c r="F490" s="8" t="s">
        <v>3180</v>
      </c>
    </row>
    <row r="491" spans="6:6" x14ac:dyDescent="0.2">
      <c r="F491" s="8" t="s">
        <v>3181</v>
      </c>
    </row>
    <row r="492" spans="6:6" x14ac:dyDescent="0.2">
      <c r="F492" s="8" t="s">
        <v>3182</v>
      </c>
    </row>
    <row r="493" spans="6:6" x14ac:dyDescent="0.2">
      <c r="F493" s="8" t="s">
        <v>3183</v>
      </c>
    </row>
    <row r="494" spans="6:6" x14ac:dyDescent="0.2">
      <c r="F494" s="8" t="s">
        <v>3184</v>
      </c>
    </row>
    <row r="495" spans="6:6" x14ac:dyDescent="0.2">
      <c r="F495" s="8" t="s">
        <v>3185</v>
      </c>
    </row>
    <row r="496" spans="6:6" x14ac:dyDescent="0.2">
      <c r="F496" s="8" t="s">
        <v>3186</v>
      </c>
    </row>
    <row r="497" spans="6:6" x14ac:dyDescent="0.2">
      <c r="F497" s="8" t="s">
        <v>3187</v>
      </c>
    </row>
    <row r="498" spans="6:6" x14ac:dyDescent="0.2">
      <c r="F498" s="8" t="s">
        <v>3188</v>
      </c>
    </row>
    <row r="499" spans="6:6" x14ac:dyDescent="0.2">
      <c r="F499" s="8" t="s">
        <v>3189</v>
      </c>
    </row>
    <row r="500" spans="6:6" x14ac:dyDescent="0.2">
      <c r="F500" s="8" t="s">
        <v>3190</v>
      </c>
    </row>
    <row r="501" spans="6:6" x14ac:dyDescent="0.2">
      <c r="F501" s="8" t="s">
        <v>3191</v>
      </c>
    </row>
    <row r="502" spans="6:6" x14ac:dyDescent="0.2">
      <c r="F502" s="8" t="s">
        <v>3192</v>
      </c>
    </row>
    <row r="503" spans="6:6" x14ac:dyDescent="0.2">
      <c r="F503" s="8" t="s">
        <v>3193</v>
      </c>
    </row>
    <row r="504" spans="6:6" x14ac:dyDescent="0.2">
      <c r="F504" s="8" t="s">
        <v>3194</v>
      </c>
    </row>
    <row r="505" spans="6:6" x14ac:dyDescent="0.2">
      <c r="F505" s="8" t="s">
        <v>3195</v>
      </c>
    </row>
    <row r="506" spans="6:6" x14ac:dyDescent="0.2">
      <c r="F506" s="8" t="s">
        <v>3196</v>
      </c>
    </row>
    <row r="507" spans="6:6" x14ac:dyDescent="0.2">
      <c r="F507" s="8" t="s">
        <v>3197</v>
      </c>
    </row>
    <row r="508" spans="6:6" x14ac:dyDescent="0.2">
      <c r="F508" s="8" t="s">
        <v>3198</v>
      </c>
    </row>
    <row r="509" spans="6:6" x14ac:dyDescent="0.2">
      <c r="F509" s="8" t="s">
        <v>3199</v>
      </c>
    </row>
    <row r="510" spans="6:6" x14ac:dyDescent="0.2">
      <c r="F510" s="8" t="s">
        <v>3200</v>
      </c>
    </row>
    <row r="511" spans="6:6" x14ac:dyDescent="0.2">
      <c r="F511" s="8" t="s">
        <v>3201</v>
      </c>
    </row>
    <row r="512" spans="6:6" x14ac:dyDescent="0.2">
      <c r="F512" s="8" t="s">
        <v>3202</v>
      </c>
    </row>
    <row r="513" spans="6:6" x14ac:dyDescent="0.2">
      <c r="F513" s="8" t="s">
        <v>3203</v>
      </c>
    </row>
    <row r="514" spans="6:6" x14ac:dyDescent="0.2">
      <c r="F514" s="8" t="s">
        <v>3204</v>
      </c>
    </row>
    <row r="515" spans="6:6" x14ac:dyDescent="0.2">
      <c r="F515" s="8" t="s">
        <v>3205</v>
      </c>
    </row>
    <row r="516" spans="6:6" x14ac:dyDescent="0.2">
      <c r="F516" s="8" t="s">
        <v>3206</v>
      </c>
    </row>
    <row r="517" spans="6:6" x14ac:dyDescent="0.2">
      <c r="F517" s="8" t="s">
        <v>3207</v>
      </c>
    </row>
    <row r="518" spans="6:6" x14ac:dyDescent="0.2">
      <c r="F518" s="8" t="s">
        <v>3208</v>
      </c>
    </row>
    <row r="519" spans="6:6" x14ac:dyDescent="0.2">
      <c r="F519" s="8" t="s">
        <v>3209</v>
      </c>
    </row>
    <row r="520" spans="6:6" x14ac:dyDescent="0.2">
      <c r="F520" s="8" t="s">
        <v>3210</v>
      </c>
    </row>
    <row r="521" spans="6:6" x14ac:dyDescent="0.2">
      <c r="F521" s="8" t="s">
        <v>3211</v>
      </c>
    </row>
    <row r="522" spans="6:6" x14ac:dyDescent="0.2">
      <c r="F522" s="8" t="s">
        <v>3212</v>
      </c>
    </row>
    <row r="523" spans="6:6" x14ac:dyDescent="0.2">
      <c r="F523" s="8" t="s">
        <v>3213</v>
      </c>
    </row>
    <row r="524" spans="6:6" x14ac:dyDescent="0.2">
      <c r="F524" s="8" t="s">
        <v>3214</v>
      </c>
    </row>
    <row r="525" spans="6:6" x14ac:dyDescent="0.2">
      <c r="F525" s="8" t="s">
        <v>3215</v>
      </c>
    </row>
    <row r="526" spans="6:6" x14ac:dyDescent="0.2">
      <c r="F526" s="8" t="s">
        <v>3216</v>
      </c>
    </row>
    <row r="527" spans="6:6" x14ac:dyDescent="0.2">
      <c r="F527" s="8" t="s">
        <v>3217</v>
      </c>
    </row>
    <row r="528" spans="6:6" x14ac:dyDescent="0.2">
      <c r="F528" s="8" t="s">
        <v>3218</v>
      </c>
    </row>
    <row r="529" spans="6:6" x14ac:dyDescent="0.2">
      <c r="F529" s="8" t="s">
        <v>3219</v>
      </c>
    </row>
    <row r="530" spans="6:6" x14ac:dyDescent="0.2">
      <c r="F530" s="8" t="s">
        <v>3220</v>
      </c>
    </row>
    <row r="531" spans="6:6" x14ac:dyDescent="0.2">
      <c r="F531" s="8" t="s">
        <v>3221</v>
      </c>
    </row>
    <row r="532" spans="6:6" x14ac:dyDescent="0.2">
      <c r="F532" s="8" t="s">
        <v>3222</v>
      </c>
    </row>
    <row r="533" spans="6:6" x14ac:dyDescent="0.2">
      <c r="F533" s="8" t="s">
        <v>3223</v>
      </c>
    </row>
    <row r="534" spans="6:6" x14ac:dyDescent="0.2">
      <c r="F534" s="8" t="s">
        <v>3224</v>
      </c>
    </row>
    <row r="535" spans="6:6" x14ac:dyDescent="0.2">
      <c r="F535" s="8" t="s">
        <v>3225</v>
      </c>
    </row>
    <row r="536" spans="6:6" x14ac:dyDescent="0.2">
      <c r="F536" s="8" t="s">
        <v>3226</v>
      </c>
    </row>
    <row r="537" spans="6:6" x14ac:dyDescent="0.2">
      <c r="F537" s="8" t="s">
        <v>3227</v>
      </c>
    </row>
    <row r="538" spans="6:6" x14ac:dyDescent="0.2">
      <c r="F538" s="8" t="s">
        <v>3228</v>
      </c>
    </row>
    <row r="539" spans="6:6" x14ac:dyDescent="0.2">
      <c r="F539" s="8" t="s">
        <v>3229</v>
      </c>
    </row>
    <row r="540" spans="6:6" x14ac:dyDescent="0.2">
      <c r="F540" s="8" t="s">
        <v>3230</v>
      </c>
    </row>
    <row r="541" spans="6:6" x14ac:dyDescent="0.2">
      <c r="F541" s="8" t="s">
        <v>3231</v>
      </c>
    </row>
    <row r="542" spans="6:6" x14ac:dyDescent="0.2">
      <c r="F542" s="8" t="s">
        <v>3232</v>
      </c>
    </row>
    <row r="543" spans="6:6" x14ac:dyDescent="0.2">
      <c r="F543" s="8" t="s">
        <v>3233</v>
      </c>
    </row>
    <row r="544" spans="6:6" x14ac:dyDescent="0.2">
      <c r="F544" s="8" t="s">
        <v>3234</v>
      </c>
    </row>
    <row r="545" spans="6:6" x14ac:dyDescent="0.2">
      <c r="F545" s="8" t="s">
        <v>3235</v>
      </c>
    </row>
    <row r="546" spans="6:6" x14ac:dyDescent="0.2">
      <c r="F546" s="8" t="s">
        <v>3236</v>
      </c>
    </row>
    <row r="547" spans="6:6" x14ac:dyDescent="0.2">
      <c r="F547" s="8" t="s">
        <v>3237</v>
      </c>
    </row>
    <row r="548" spans="6:6" x14ac:dyDescent="0.2">
      <c r="F548" s="8" t="s">
        <v>3238</v>
      </c>
    </row>
    <row r="549" spans="6:6" x14ac:dyDescent="0.2">
      <c r="F549" s="8" t="s">
        <v>3239</v>
      </c>
    </row>
    <row r="550" spans="6:6" x14ac:dyDescent="0.2">
      <c r="F550" s="8" t="s">
        <v>3240</v>
      </c>
    </row>
    <row r="551" spans="6:6" x14ac:dyDescent="0.2">
      <c r="F551" s="8" t="s">
        <v>3241</v>
      </c>
    </row>
    <row r="552" spans="6:6" x14ac:dyDescent="0.2">
      <c r="F552" s="8" t="s">
        <v>3242</v>
      </c>
    </row>
    <row r="553" spans="6:6" x14ac:dyDescent="0.2">
      <c r="F553" s="8" t="s">
        <v>3243</v>
      </c>
    </row>
    <row r="554" spans="6:6" x14ac:dyDescent="0.2">
      <c r="F554" s="8" t="s">
        <v>3244</v>
      </c>
    </row>
    <row r="555" spans="6:6" x14ac:dyDescent="0.2">
      <c r="F555" s="8" t="s">
        <v>3245</v>
      </c>
    </row>
    <row r="556" spans="6:6" x14ac:dyDescent="0.2">
      <c r="F556" s="8" t="s">
        <v>3246</v>
      </c>
    </row>
    <row r="557" spans="6:6" x14ac:dyDescent="0.2">
      <c r="F557" s="8" t="s">
        <v>3247</v>
      </c>
    </row>
    <row r="558" spans="6:6" x14ac:dyDescent="0.2">
      <c r="F558" s="8" t="s">
        <v>3248</v>
      </c>
    </row>
    <row r="559" spans="6:6" x14ac:dyDescent="0.2">
      <c r="F559" s="8" t="s">
        <v>3249</v>
      </c>
    </row>
    <row r="560" spans="6:6" x14ac:dyDescent="0.2">
      <c r="F560" s="8" t="s">
        <v>3250</v>
      </c>
    </row>
    <row r="561" spans="6:6" x14ac:dyDescent="0.2">
      <c r="F561" s="8" t="s">
        <v>3251</v>
      </c>
    </row>
    <row r="562" spans="6:6" x14ac:dyDescent="0.2">
      <c r="F562" s="8" t="s">
        <v>3252</v>
      </c>
    </row>
    <row r="563" spans="6:6" x14ac:dyDescent="0.2">
      <c r="F563" s="8" t="s">
        <v>3253</v>
      </c>
    </row>
    <row r="564" spans="6:6" x14ac:dyDescent="0.2">
      <c r="F564" s="8" t="s">
        <v>3254</v>
      </c>
    </row>
    <row r="565" spans="6:6" x14ac:dyDescent="0.2">
      <c r="F565" s="8" t="s">
        <v>3255</v>
      </c>
    </row>
    <row r="566" spans="6:6" x14ac:dyDescent="0.2">
      <c r="F566" s="8" t="s">
        <v>3256</v>
      </c>
    </row>
    <row r="567" spans="6:6" x14ac:dyDescent="0.2">
      <c r="F567" s="8" t="s">
        <v>3257</v>
      </c>
    </row>
    <row r="568" spans="6:6" x14ac:dyDescent="0.2">
      <c r="F568" s="8" t="s">
        <v>3258</v>
      </c>
    </row>
    <row r="569" spans="6:6" x14ac:dyDescent="0.2">
      <c r="F569" s="8" t="s">
        <v>3259</v>
      </c>
    </row>
    <row r="570" spans="6:6" x14ac:dyDescent="0.2">
      <c r="F570" s="8" t="s">
        <v>3260</v>
      </c>
    </row>
    <row r="571" spans="6:6" x14ac:dyDescent="0.2">
      <c r="F571" s="8" t="s">
        <v>3261</v>
      </c>
    </row>
    <row r="572" spans="6:6" x14ac:dyDescent="0.2">
      <c r="F572" s="8" t="s">
        <v>3262</v>
      </c>
    </row>
    <row r="573" spans="6:6" x14ac:dyDescent="0.2">
      <c r="F573" s="8" t="s">
        <v>3263</v>
      </c>
    </row>
    <row r="574" spans="6:6" x14ac:dyDescent="0.2">
      <c r="F574" s="8" t="s">
        <v>3264</v>
      </c>
    </row>
    <row r="575" spans="6:6" x14ac:dyDescent="0.2">
      <c r="F575" s="8" t="s">
        <v>3265</v>
      </c>
    </row>
    <row r="576" spans="6:6" x14ac:dyDescent="0.2">
      <c r="F576" s="8" t="s">
        <v>3266</v>
      </c>
    </row>
    <row r="577" spans="6:6" x14ac:dyDescent="0.2">
      <c r="F577" s="8" t="s">
        <v>3267</v>
      </c>
    </row>
    <row r="578" spans="6:6" x14ac:dyDescent="0.2">
      <c r="F578" s="8" t="s">
        <v>3268</v>
      </c>
    </row>
    <row r="579" spans="6:6" x14ac:dyDescent="0.2">
      <c r="F579" s="8" t="s">
        <v>3269</v>
      </c>
    </row>
    <row r="580" spans="6:6" x14ac:dyDescent="0.2">
      <c r="F580" s="8" t="s">
        <v>3270</v>
      </c>
    </row>
    <row r="581" spans="6:6" x14ac:dyDescent="0.2">
      <c r="F581" s="8" t="s">
        <v>3271</v>
      </c>
    </row>
    <row r="582" spans="6:6" x14ac:dyDescent="0.2">
      <c r="F582" s="8" t="s">
        <v>3272</v>
      </c>
    </row>
    <row r="583" spans="6:6" x14ac:dyDescent="0.2">
      <c r="F583" s="8" t="s">
        <v>3273</v>
      </c>
    </row>
    <row r="584" spans="6:6" x14ac:dyDescent="0.2">
      <c r="F584" s="8" t="s">
        <v>3274</v>
      </c>
    </row>
    <row r="585" spans="6:6" x14ac:dyDescent="0.2">
      <c r="F585" s="8" t="s">
        <v>3275</v>
      </c>
    </row>
    <row r="586" spans="6:6" x14ac:dyDescent="0.2">
      <c r="F586" s="8" t="s">
        <v>3276</v>
      </c>
    </row>
    <row r="587" spans="6:6" x14ac:dyDescent="0.2">
      <c r="F587" s="8" t="s">
        <v>3277</v>
      </c>
    </row>
    <row r="588" spans="6:6" x14ac:dyDescent="0.2">
      <c r="F588" s="8" t="s">
        <v>3278</v>
      </c>
    </row>
    <row r="589" spans="6:6" x14ac:dyDescent="0.2">
      <c r="F589" s="8" t="s">
        <v>3279</v>
      </c>
    </row>
    <row r="590" spans="6:6" x14ac:dyDescent="0.2">
      <c r="F590" s="8" t="s">
        <v>3280</v>
      </c>
    </row>
    <row r="591" spans="6:6" x14ac:dyDescent="0.2">
      <c r="F591" s="8" t="s">
        <v>3281</v>
      </c>
    </row>
    <row r="592" spans="6:6" x14ac:dyDescent="0.2">
      <c r="F592" s="8" t="s">
        <v>3282</v>
      </c>
    </row>
    <row r="593" spans="6:6" x14ac:dyDescent="0.2">
      <c r="F593" s="8" t="s">
        <v>3283</v>
      </c>
    </row>
    <row r="594" spans="6:6" x14ac:dyDescent="0.2">
      <c r="F594" s="8" t="s">
        <v>3284</v>
      </c>
    </row>
    <row r="595" spans="6:6" x14ac:dyDescent="0.2">
      <c r="F595" s="8" t="s">
        <v>3285</v>
      </c>
    </row>
    <row r="596" spans="6:6" x14ac:dyDescent="0.2">
      <c r="F596" s="8" t="s">
        <v>3286</v>
      </c>
    </row>
    <row r="597" spans="6:6" x14ac:dyDescent="0.2">
      <c r="F597" s="8" t="s">
        <v>3287</v>
      </c>
    </row>
    <row r="598" spans="6:6" x14ac:dyDescent="0.2">
      <c r="F598" s="8" t="s">
        <v>3288</v>
      </c>
    </row>
    <row r="599" spans="6:6" x14ac:dyDescent="0.2">
      <c r="F599" s="8" t="s">
        <v>3289</v>
      </c>
    </row>
    <row r="600" spans="6:6" x14ac:dyDescent="0.2">
      <c r="F600" s="8" t="s">
        <v>3290</v>
      </c>
    </row>
    <row r="601" spans="6:6" x14ac:dyDescent="0.2">
      <c r="F601" s="8" t="s">
        <v>3291</v>
      </c>
    </row>
    <row r="602" spans="6:6" x14ac:dyDescent="0.2">
      <c r="F602" s="8" t="s">
        <v>3292</v>
      </c>
    </row>
    <row r="603" spans="6:6" x14ac:dyDescent="0.2">
      <c r="F603" s="8" t="s">
        <v>3293</v>
      </c>
    </row>
    <row r="604" spans="6:6" x14ac:dyDescent="0.2">
      <c r="F604" s="8" t="s">
        <v>3294</v>
      </c>
    </row>
    <row r="605" spans="6:6" x14ac:dyDescent="0.2">
      <c r="F605" s="8" t="s">
        <v>3295</v>
      </c>
    </row>
    <row r="606" spans="6:6" x14ac:dyDescent="0.2">
      <c r="F606" s="8" t="s">
        <v>3296</v>
      </c>
    </row>
    <row r="607" spans="6:6" x14ac:dyDescent="0.2">
      <c r="F607" s="8" t="s">
        <v>3297</v>
      </c>
    </row>
    <row r="608" spans="6:6" x14ac:dyDescent="0.2">
      <c r="F608" s="8" t="s">
        <v>3298</v>
      </c>
    </row>
    <row r="609" spans="6:6" x14ac:dyDescent="0.2">
      <c r="F609" s="8" t="s">
        <v>3299</v>
      </c>
    </row>
    <row r="610" spans="6:6" x14ac:dyDescent="0.2">
      <c r="F610" s="8" t="s">
        <v>3300</v>
      </c>
    </row>
    <row r="611" spans="6:6" x14ac:dyDescent="0.2">
      <c r="F611" s="8" t="s">
        <v>3301</v>
      </c>
    </row>
    <row r="612" spans="6:6" x14ac:dyDescent="0.2">
      <c r="F612" s="8" t="s">
        <v>3302</v>
      </c>
    </row>
    <row r="613" spans="6:6" x14ac:dyDescent="0.2">
      <c r="F613" s="8" t="s">
        <v>3303</v>
      </c>
    </row>
    <row r="614" spans="6:6" x14ac:dyDescent="0.2">
      <c r="F614" s="8" t="s">
        <v>3304</v>
      </c>
    </row>
    <row r="615" spans="6:6" x14ac:dyDescent="0.2">
      <c r="F615" s="8" t="s">
        <v>3305</v>
      </c>
    </row>
    <row r="616" spans="6:6" x14ac:dyDescent="0.2">
      <c r="F616" s="8" t="s">
        <v>3306</v>
      </c>
    </row>
    <row r="617" spans="6:6" x14ac:dyDescent="0.2">
      <c r="F617" s="8" t="s">
        <v>3307</v>
      </c>
    </row>
    <row r="618" spans="6:6" x14ac:dyDescent="0.2">
      <c r="F618" s="8" t="s">
        <v>3308</v>
      </c>
    </row>
    <row r="619" spans="6:6" x14ac:dyDescent="0.2">
      <c r="F619" s="8" t="s">
        <v>3309</v>
      </c>
    </row>
    <row r="620" spans="6:6" x14ac:dyDescent="0.2">
      <c r="F620" s="8" t="s">
        <v>3310</v>
      </c>
    </row>
    <row r="621" spans="6:6" x14ac:dyDescent="0.2">
      <c r="F621" s="8" t="s">
        <v>3311</v>
      </c>
    </row>
    <row r="622" spans="6:6" x14ac:dyDescent="0.2">
      <c r="F622" s="8" t="s">
        <v>3312</v>
      </c>
    </row>
    <row r="623" spans="6:6" x14ac:dyDescent="0.2">
      <c r="F623" s="8" t="s">
        <v>3313</v>
      </c>
    </row>
    <row r="624" spans="6:6" x14ac:dyDescent="0.2">
      <c r="F624" s="8" t="s">
        <v>3314</v>
      </c>
    </row>
    <row r="625" spans="6:6" x14ac:dyDescent="0.2">
      <c r="F625" s="8" t="s">
        <v>3315</v>
      </c>
    </row>
    <row r="626" spans="6:6" x14ac:dyDescent="0.2">
      <c r="F626" s="8" t="s">
        <v>3316</v>
      </c>
    </row>
    <row r="627" spans="6:6" x14ac:dyDescent="0.2">
      <c r="F627" s="8" t="s">
        <v>3317</v>
      </c>
    </row>
    <row r="628" spans="6:6" x14ac:dyDescent="0.2">
      <c r="F628" s="8" t="s">
        <v>3318</v>
      </c>
    </row>
    <row r="629" spans="6:6" x14ac:dyDescent="0.2">
      <c r="F629" s="8" t="s">
        <v>3319</v>
      </c>
    </row>
    <row r="630" spans="6:6" x14ac:dyDescent="0.2">
      <c r="F630" s="8" t="s">
        <v>3320</v>
      </c>
    </row>
    <row r="631" spans="6:6" x14ac:dyDescent="0.2">
      <c r="F631" s="8" t="s">
        <v>3321</v>
      </c>
    </row>
    <row r="632" spans="6:6" x14ac:dyDescent="0.2">
      <c r="F632" s="8" t="s">
        <v>3322</v>
      </c>
    </row>
    <row r="633" spans="6:6" x14ac:dyDescent="0.2">
      <c r="F633" s="8" t="s">
        <v>3323</v>
      </c>
    </row>
    <row r="634" spans="6:6" x14ac:dyDescent="0.2">
      <c r="F634" s="8" t="s">
        <v>3324</v>
      </c>
    </row>
    <row r="635" spans="6:6" x14ac:dyDescent="0.2">
      <c r="F635" s="8" t="s">
        <v>3325</v>
      </c>
    </row>
    <row r="636" spans="6:6" x14ac:dyDescent="0.2">
      <c r="F636" s="8" t="s">
        <v>3326</v>
      </c>
    </row>
    <row r="637" spans="6:6" x14ac:dyDescent="0.2">
      <c r="F637" s="8" t="s">
        <v>3327</v>
      </c>
    </row>
    <row r="638" spans="6:6" x14ac:dyDescent="0.2">
      <c r="F638" s="8" t="s">
        <v>3328</v>
      </c>
    </row>
    <row r="639" spans="6:6" x14ac:dyDescent="0.2">
      <c r="F639" s="8" t="s">
        <v>3329</v>
      </c>
    </row>
    <row r="640" spans="6:6" x14ac:dyDescent="0.2">
      <c r="F640" s="8" t="s">
        <v>3330</v>
      </c>
    </row>
    <row r="641" spans="6:6" x14ac:dyDescent="0.2">
      <c r="F641" s="8" t="s">
        <v>3331</v>
      </c>
    </row>
    <row r="642" spans="6:6" x14ac:dyDescent="0.2">
      <c r="F642" s="8" t="s">
        <v>3332</v>
      </c>
    </row>
    <row r="643" spans="6:6" x14ac:dyDescent="0.2">
      <c r="F643" s="8" t="s">
        <v>3333</v>
      </c>
    </row>
    <row r="644" spans="6:6" x14ac:dyDescent="0.2">
      <c r="F644" s="8" t="s">
        <v>3334</v>
      </c>
    </row>
    <row r="645" spans="6:6" x14ac:dyDescent="0.2">
      <c r="F645" s="8" t="s">
        <v>3335</v>
      </c>
    </row>
    <row r="646" spans="6:6" x14ac:dyDescent="0.2">
      <c r="F646" s="8" t="s">
        <v>3336</v>
      </c>
    </row>
    <row r="647" spans="6:6" x14ac:dyDescent="0.2">
      <c r="F647" s="8" t="s">
        <v>3337</v>
      </c>
    </row>
    <row r="648" spans="6:6" x14ac:dyDescent="0.2">
      <c r="F648" s="8" t="s">
        <v>3338</v>
      </c>
    </row>
    <row r="649" spans="6:6" x14ac:dyDescent="0.2">
      <c r="F649" s="8" t="s">
        <v>3339</v>
      </c>
    </row>
    <row r="650" spans="6:6" x14ac:dyDescent="0.2">
      <c r="F650" s="8" t="s">
        <v>3340</v>
      </c>
    </row>
    <row r="651" spans="6:6" x14ac:dyDescent="0.2">
      <c r="F651" s="8" t="s">
        <v>3341</v>
      </c>
    </row>
    <row r="652" spans="6:6" x14ac:dyDescent="0.2">
      <c r="F652" s="8" t="s">
        <v>3342</v>
      </c>
    </row>
    <row r="653" spans="6:6" x14ac:dyDescent="0.2">
      <c r="F653" s="8" t="s">
        <v>3343</v>
      </c>
    </row>
    <row r="654" spans="6:6" x14ac:dyDescent="0.2">
      <c r="F654" s="8" t="s">
        <v>3344</v>
      </c>
    </row>
    <row r="655" spans="6:6" x14ac:dyDescent="0.2">
      <c r="F655" s="8" t="s">
        <v>3345</v>
      </c>
    </row>
    <row r="656" spans="6:6" x14ac:dyDescent="0.2">
      <c r="F656" s="8" t="s">
        <v>3346</v>
      </c>
    </row>
    <row r="657" spans="6:6" x14ac:dyDescent="0.2">
      <c r="F657" s="8" t="s">
        <v>3347</v>
      </c>
    </row>
    <row r="658" spans="6:6" x14ac:dyDescent="0.2">
      <c r="F658" s="8" t="s">
        <v>3348</v>
      </c>
    </row>
    <row r="659" spans="6:6" x14ac:dyDescent="0.2">
      <c r="F659" s="8" t="s">
        <v>3349</v>
      </c>
    </row>
    <row r="660" spans="6:6" x14ac:dyDescent="0.2">
      <c r="F660" s="8" t="s">
        <v>3350</v>
      </c>
    </row>
    <row r="661" spans="6:6" x14ac:dyDescent="0.2">
      <c r="F661" s="8" t="s">
        <v>3351</v>
      </c>
    </row>
    <row r="662" spans="6:6" x14ac:dyDescent="0.2">
      <c r="F662" s="8" t="s">
        <v>3352</v>
      </c>
    </row>
    <row r="663" spans="6:6" x14ac:dyDescent="0.2">
      <c r="F663" s="8" t="s">
        <v>3353</v>
      </c>
    </row>
    <row r="664" spans="6:6" x14ac:dyDescent="0.2">
      <c r="F664" s="8" t="s">
        <v>3354</v>
      </c>
    </row>
    <row r="665" spans="6:6" x14ac:dyDescent="0.2">
      <c r="F665" s="8" t="s">
        <v>3355</v>
      </c>
    </row>
    <row r="666" spans="6:6" x14ac:dyDescent="0.2">
      <c r="F666" s="8" t="s">
        <v>3356</v>
      </c>
    </row>
    <row r="667" spans="6:6" x14ac:dyDescent="0.2">
      <c r="F667" s="8" t="s">
        <v>3357</v>
      </c>
    </row>
    <row r="668" spans="6:6" x14ac:dyDescent="0.2">
      <c r="F668" s="8" t="s">
        <v>3358</v>
      </c>
    </row>
    <row r="669" spans="6:6" x14ac:dyDescent="0.2">
      <c r="F669" s="8" t="s">
        <v>3359</v>
      </c>
    </row>
    <row r="670" spans="6:6" x14ac:dyDescent="0.2">
      <c r="F670" s="8" t="s">
        <v>3360</v>
      </c>
    </row>
    <row r="671" spans="6:6" x14ac:dyDescent="0.2">
      <c r="F671" s="8" t="s">
        <v>3361</v>
      </c>
    </row>
    <row r="672" spans="6:6" x14ac:dyDescent="0.2">
      <c r="F672" s="8" t="s">
        <v>3362</v>
      </c>
    </row>
    <row r="673" spans="6:6" x14ac:dyDescent="0.2">
      <c r="F673" s="8" t="s">
        <v>3363</v>
      </c>
    </row>
    <row r="674" spans="6:6" x14ac:dyDescent="0.2">
      <c r="F674" s="8" t="s">
        <v>3364</v>
      </c>
    </row>
    <row r="675" spans="6:6" x14ac:dyDescent="0.2">
      <c r="F675" s="8" t="s">
        <v>3365</v>
      </c>
    </row>
    <row r="676" spans="6:6" x14ac:dyDescent="0.2">
      <c r="F676" s="8" t="s">
        <v>3366</v>
      </c>
    </row>
    <row r="677" spans="6:6" x14ac:dyDescent="0.2">
      <c r="F677" s="8" t="s">
        <v>3367</v>
      </c>
    </row>
    <row r="678" spans="6:6" x14ac:dyDescent="0.2">
      <c r="F678" s="8" t="s">
        <v>3368</v>
      </c>
    </row>
    <row r="679" spans="6:6" x14ac:dyDescent="0.2">
      <c r="F679" s="8" t="s">
        <v>3369</v>
      </c>
    </row>
    <row r="680" spans="6:6" x14ac:dyDescent="0.2">
      <c r="F680" s="8" t="s">
        <v>3370</v>
      </c>
    </row>
    <row r="681" spans="6:6" x14ac:dyDescent="0.2">
      <c r="F681" s="8" t="s">
        <v>3371</v>
      </c>
    </row>
    <row r="682" spans="6:6" x14ac:dyDescent="0.2">
      <c r="F682" s="8" t="s">
        <v>3372</v>
      </c>
    </row>
    <row r="683" spans="6:6" x14ac:dyDescent="0.2">
      <c r="F683" s="8" t="s">
        <v>3373</v>
      </c>
    </row>
    <row r="684" spans="6:6" x14ac:dyDescent="0.2">
      <c r="F684" s="8" t="s">
        <v>3374</v>
      </c>
    </row>
    <row r="685" spans="6:6" x14ac:dyDescent="0.2">
      <c r="F685" s="8" t="s">
        <v>3375</v>
      </c>
    </row>
    <row r="686" spans="6:6" x14ac:dyDescent="0.2">
      <c r="F686" s="8" t="s">
        <v>3376</v>
      </c>
    </row>
    <row r="687" spans="6:6" x14ac:dyDescent="0.2">
      <c r="F687" s="8" t="s">
        <v>3377</v>
      </c>
    </row>
    <row r="688" spans="6:6" x14ac:dyDescent="0.2">
      <c r="F688" s="8" t="s">
        <v>3378</v>
      </c>
    </row>
    <row r="689" spans="6:6" x14ac:dyDescent="0.2">
      <c r="F689" s="8" t="s">
        <v>3379</v>
      </c>
    </row>
    <row r="690" spans="6:6" x14ac:dyDescent="0.2">
      <c r="F690" s="8" t="s">
        <v>3380</v>
      </c>
    </row>
    <row r="691" spans="6:6" x14ac:dyDescent="0.2">
      <c r="F691" s="8" t="s">
        <v>3381</v>
      </c>
    </row>
    <row r="692" spans="6:6" x14ac:dyDescent="0.2">
      <c r="F692" s="8" t="s">
        <v>3382</v>
      </c>
    </row>
    <row r="693" spans="6:6" x14ac:dyDescent="0.2">
      <c r="F693" s="8" t="s">
        <v>3383</v>
      </c>
    </row>
    <row r="694" spans="6:6" x14ac:dyDescent="0.2">
      <c r="F694" s="8" t="s">
        <v>3384</v>
      </c>
    </row>
    <row r="695" spans="6:6" x14ac:dyDescent="0.2">
      <c r="F695" s="8" t="s">
        <v>3385</v>
      </c>
    </row>
    <row r="696" spans="6:6" x14ac:dyDescent="0.2">
      <c r="F696" s="8" t="s">
        <v>3386</v>
      </c>
    </row>
    <row r="697" spans="6:6" x14ac:dyDescent="0.2">
      <c r="F697" s="8" t="s">
        <v>3387</v>
      </c>
    </row>
    <row r="698" spans="6:6" x14ac:dyDescent="0.2">
      <c r="F698" s="8" t="s">
        <v>3388</v>
      </c>
    </row>
    <row r="699" spans="6:6" x14ac:dyDescent="0.2">
      <c r="F699" s="8" t="s">
        <v>3389</v>
      </c>
    </row>
    <row r="700" spans="6:6" x14ac:dyDescent="0.2">
      <c r="F700" s="8" t="s">
        <v>3390</v>
      </c>
    </row>
    <row r="701" spans="6:6" x14ac:dyDescent="0.2">
      <c r="F701" s="8" t="s">
        <v>3391</v>
      </c>
    </row>
    <row r="702" spans="6:6" x14ac:dyDescent="0.2">
      <c r="F702" s="8" t="s">
        <v>3392</v>
      </c>
    </row>
    <row r="703" spans="6:6" x14ac:dyDescent="0.2">
      <c r="F703" s="8" t="s">
        <v>3393</v>
      </c>
    </row>
    <row r="704" spans="6:6" x14ac:dyDescent="0.2">
      <c r="F704" s="8" t="s">
        <v>3394</v>
      </c>
    </row>
    <row r="705" spans="6:6" x14ac:dyDescent="0.2">
      <c r="F705" s="8" t="s">
        <v>3395</v>
      </c>
    </row>
    <row r="706" spans="6:6" x14ac:dyDescent="0.2">
      <c r="F706" s="8" t="s">
        <v>3396</v>
      </c>
    </row>
    <row r="707" spans="6:6" x14ac:dyDescent="0.2">
      <c r="F707" s="8" t="s">
        <v>3397</v>
      </c>
    </row>
    <row r="708" spans="6:6" x14ac:dyDescent="0.2">
      <c r="F708" s="8" t="s">
        <v>3398</v>
      </c>
    </row>
    <row r="709" spans="6:6" x14ac:dyDescent="0.2">
      <c r="F709" s="8" t="s">
        <v>3399</v>
      </c>
    </row>
    <row r="710" spans="6:6" x14ac:dyDescent="0.2">
      <c r="F710" s="8" t="s">
        <v>3400</v>
      </c>
    </row>
    <row r="711" spans="6:6" x14ac:dyDescent="0.2">
      <c r="F711" s="8" t="s">
        <v>3401</v>
      </c>
    </row>
    <row r="712" spans="6:6" x14ac:dyDescent="0.2">
      <c r="F712" s="8" t="s">
        <v>3402</v>
      </c>
    </row>
    <row r="713" spans="6:6" x14ac:dyDescent="0.2">
      <c r="F713" s="8" t="s">
        <v>3403</v>
      </c>
    </row>
    <row r="714" spans="6:6" x14ac:dyDescent="0.2">
      <c r="F714" s="8" t="s">
        <v>3404</v>
      </c>
    </row>
    <row r="715" spans="6:6" x14ac:dyDescent="0.2">
      <c r="F715" s="8" t="s">
        <v>3405</v>
      </c>
    </row>
    <row r="716" spans="6:6" x14ac:dyDescent="0.2">
      <c r="F716" s="8" t="s">
        <v>3406</v>
      </c>
    </row>
    <row r="717" spans="6:6" x14ac:dyDescent="0.2">
      <c r="F717" s="8" t="s">
        <v>3407</v>
      </c>
    </row>
    <row r="718" spans="6:6" x14ac:dyDescent="0.2">
      <c r="F718" s="8" t="s">
        <v>3408</v>
      </c>
    </row>
    <row r="719" spans="6:6" x14ac:dyDescent="0.2">
      <c r="F719" s="8" t="s">
        <v>3409</v>
      </c>
    </row>
    <row r="720" spans="6:6" x14ac:dyDescent="0.2">
      <c r="F720" s="8" t="s">
        <v>3410</v>
      </c>
    </row>
    <row r="721" spans="6:6" x14ac:dyDescent="0.2">
      <c r="F721" s="8" t="s">
        <v>3411</v>
      </c>
    </row>
    <row r="722" spans="6:6" x14ac:dyDescent="0.2">
      <c r="F722" s="8" t="s">
        <v>3412</v>
      </c>
    </row>
    <row r="723" spans="6:6" x14ac:dyDescent="0.2">
      <c r="F723" s="8" t="s">
        <v>3413</v>
      </c>
    </row>
    <row r="724" spans="6:6" x14ac:dyDescent="0.2">
      <c r="F724" s="8" t="s">
        <v>3414</v>
      </c>
    </row>
    <row r="725" spans="6:6" x14ac:dyDescent="0.2">
      <c r="F725" s="8" t="s">
        <v>3415</v>
      </c>
    </row>
    <row r="726" spans="6:6" x14ac:dyDescent="0.2">
      <c r="F726" s="8" t="s">
        <v>3416</v>
      </c>
    </row>
    <row r="727" spans="6:6" x14ac:dyDescent="0.2">
      <c r="F727" s="8" t="s">
        <v>3417</v>
      </c>
    </row>
    <row r="728" spans="6:6" x14ac:dyDescent="0.2">
      <c r="F728" s="8" t="s">
        <v>3418</v>
      </c>
    </row>
    <row r="729" spans="6:6" x14ac:dyDescent="0.2">
      <c r="F729" s="8" t="s">
        <v>3419</v>
      </c>
    </row>
    <row r="730" spans="6:6" x14ac:dyDescent="0.2">
      <c r="F730" s="8" t="s">
        <v>3420</v>
      </c>
    </row>
    <row r="731" spans="6:6" x14ac:dyDescent="0.2">
      <c r="F731" s="8" t="s">
        <v>3421</v>
      </c>
    </row>
    <row r="732" spans="6:6" x14ac:dyDescent="0.2">
      <c r="F732" s="8" t="s">
        <v>3422</v>
      </c>
    </row>
    <row r="733" spans="6:6" x14ac:dyDescent="0.2">
      <c r="F733" s="8" t="s">
        <v>3423</v>
      </c>
    </row>
    <row r="734" spans="6:6" x14ac:dyDescent="0.2">
      <c r="F734" s="8" t="s">
        <v>3424</v>
      </c>
    </row>
    <row r="735" spans="6:6" x14ac:dyDescent="0.2">
      <c r="F735" s="8" t="s">
        <v>3425</v>
      </c>
    </row>
    <row r="736" spans="6:6" x14ac:dyDescent="0.2">
      <c r="F736" s="8" t="s">
        <v>3426</v>
      </c>
    </row>
    <row r="737" spans="6:6" x14ac:dyDescent="0.2">
      <c r="F737" s="8" t="s">
        <v>3427</v>
      </c>
    </row>
    <row r="738" spans="6:6" x14ac:dyDescent="0.2">
      <c r="F738" s="8" t="s">
        <v>3428</v>
      </c>
    </row>
    <row r="739" spans="6:6" x14ac:dyDescent="0.2">
      <c r="F739" s="8" t="s">
        <v>3429</v>
      </c>
    </row>
    <row r="740" spans="6:6" x14ac:dyDescent="0.2">
      <c r="F740" s="8" t="s">
        <v>3430</v>
      </c>
    </row>
    <row r="741" spans="6:6" x14ac:dyDescent="0.2">
      <c r="F741" s="8" t="s">
        <v>3431</v>
      </c>
    </row>
    <row r="742" spans="6:6" x14ac:dyDescent="0.2">
      <c r="F742" s="8" t="s">
        <v>3432</v>
      </c>
    </row>
    <row r="743" spans="6:6" x14ac:dyDescent="0.2">
      <c r="F743" s="8" t="s">
        <v>3433</v>
      </c>
    </row>
    <row r="744" spans="6:6" x14ac:dyDescent="0.2">
      <c r="F744" s="8" t="s">
        <v>3434</v>
      </c>
    </row>
    <row r="745" spans="6:6" x14ac:dyDescent="0.2">
      <c r="F745" s="8" t="s">
        <v>3435</v>
      </c>
    </row>
    <row r="746" spans="6:6" x14ac:dyDescent="0.2">
      <c r="F746" s="8" t="s">
        <v>3436</v>
      </c>
    </row>
    <row r="747" spans="6:6" x14ac:dyDescent="0.2">
      <c r="F747" s="8" t="s">
        <v>3437</v>
      </c>
    </row>
    <row r="748" spans="6:6" x14ac:dyDescent="0.2">
      <c r="F748" s="8" t="s">
        <v>3438</v>
      </c>
    </row>
    <row r="749" spans="6:6" x14ac:dyDescent="0.2">
      <c r="F749" s="8" t="s">
        <v>3439</v>
      </c>
    </row>
    <row r="750" spans="6:6" x14ac:dyDescent="0.2">
      <c r="F750" s="8" t="s">
        <v>3440</v>
      </c>
    </row>
    <row r="751" spans="6:6" x14ac:dyDescent="0.2">
      <c r="F751" s="8" t="s">
        <v>3441</v>
      </c>
    </row>
    <row r="752" spans="6:6" x14ac:dyDescent="0.2">
      <c r="F752" s="8" t="s">
        <v>3442</v>
      </c>
    </row>
    <row r="753" spans="6:6" x14ac:dyDescent="0.2">
      <c r="F753" s="8" t="s">
        <v>3443</v>
      </c>
    </row>
    <row r="754" spans="6:6" x14ac:dyDescent="0.2">
      <c r="F754" s="8" t="s">
        <v>3444</v>
      </c>
    </row>
    <row r="755" spans="6:6" x14ac:dyDescent="0.2">
      <c r="F755" s="8" t="s">
        <v>3445</v>
      </c>
    </row>
    <row r="756" spans="6:6" x14ac:dyDescent="0.2">
      <c r="F756" s="8" t="s">
        <v>3446</v>
      </c>
    </row>
    <row r="757" spans="6:6" x14ac:dyDescent="0.2">
      <c r="F757" s="8" t="s">
        <v>3447</v>
      </c>
    </row>
    <row r="758" spans="6:6" x14ac:dyDescent="0.2">
      <c r="F758" s="8" t="s">
        <v>3448</v>
      </c>
    </row>
    <row r="759" spans="6:6" x14ac:dyDescent="0.2">
      <c r="F759" s="8" t="s">
        <v>3449</v>
      </c>
    </row>
    <row r="760" spans="6:6" x14ac:dyDescent="0.2">
      <c r="F760" s="8" t="s">
        <v>3450</v>
      </c>
    </row>
    <row r="761" spans="6:6" x14ac:dyDescent="0.2">
      <c r="F761" s="8" t="s">
        <v>3451</v>
      </c>
    </row>
    <row r="762" spans="6:6" x14ac:dyDescent="0.2">
      <c r="F762" s="8" t="s">
        <v>3452</v>
      </c>
    </row>
    <row r="763" spans="6:6" x14ac:dyDescent="0.2">
      <c r="F763" s="8" t="s">
        <v>3453</v>
      </c>
    </row>
    <row r="764" spans="6:6" x14ac:dyDescent="0.2">
      <c r="F764" s="8" t="s">
        <v>3454</v>
      </c>
    </row>
    <row r="765" spans="6:6" x14ac:dyDescent="0.2">
      <c r="F765" s="8" t="s">
        <v>3455</v>
      </c>
    </row>
    <row r="766" spans="6:6" x14ac:dyDescent="0.2">
      <c r="F766" s="8" t="s">
        <v>3456</v>
      </c>
    </row>
    <row r="767" spans="6:6" x14ac:dyDescent="0.2">
      <c r="F767" s="8" t="s">
        <v>3457</v>
      </c>
    </row>
    <row r="768" spans="6:6" x14ac:dyDescent="0.2">
      <c r="F768" s="8" t="s">
        <v>3458</v>
      </c>
    </row>
    <row r="769" spans="6:6" x14ac:dyDescent="0.2">
      <c r="F769" s="8" t="s">
        <v>3459</v>
      </c>
    </row>
    <row r="770" spans="6:6" x14ac:dyDescent="0.2">
      <c r="F770" s="8" t="s">
        <v>3460</v>
      </c>
    </row>
    <row r="771" spans="6:6" x14ac:dyDescent="0.2">
      <c r="F771" s="8" t="s">
        <v>3461</v>
      </c>
    </row>
    <row r="772" spans="6:6" x14ac:dyDescent="0.2">
      <c r="F772" s="8" t="s">
        <v>3462</v>
      </c>
    </row>
    <row r="773" spans="6:6" x14ac:dyDescent="0.2">
      <c r="F773" s="8" t="s">
        <v>3463</v>
      </c>
    </row>
    <row r="774" spans="6:6" x14ac:dyDescent="0.2">
      <c r="F774" s="8" t="s">
        <v>3464</v>
      </c>
    </row>
    <row r="775" spans="6:6" x14ac:dyDescent="0.2">
      <c r="F775" s="8" t="s">
        <v>3465</v>
      </c>
    </row>
    <row r="776" spans="6:6" x14ac:dyDescent="0.2">
      <c r="F776" s="8" t="s">
        <v>3466</v>
      </c>
    </row>
    <row r="777" spans="6:6" x14ac:dyDescent="0.2">
      <c r="F777" s="8" t="s">
        <v>3467</v>
      </c>
    </row>
    <row r="778" spans="6:6" x14ac:dyDescent="0.2">
      <c r="F778" s="8" t="s">
        <v>3468</v>
      </c>
    </row>
    <row r="779" spans="6:6" x14ac:dyDescent="0.2">
      <c r="F779" s="8" t="s">
        <v>3469</v>
      </c>
    </row>
    <row r="780" spans="6:6" x14ac:dyDescent="0.2">
      <c r="F780" s="8" t="s">
        <v>3470</v>
      </c>
    </row>
    <row r="781" spans="6:6" x14ac:dyDescent="0.2">
      <c r="F781" s="8" t="s">
        <v>3471</v>
      </c>
    </row>
    <row r="782" spans="6:6" x14ac:dyDescent="0.2">
      <c r="F782" s="8" t="s">
        <v>3472</v>
      </c>
    </row>
    <row r="783" spans="6:6" x14ac:dyDescent="0.2">
      <c r="F783" s="8" t="s">
        <v>3473</v>
      </c>
    </row>
    <row r="784" spans="6:6" x14ac:dyDescent="0.2">
      <c r="F784" s="8" t="s">
        <v>3474</v>
      </c>
    </row>
    <row r="785" spans="6:6" x14ac:dyDescent="0.2">
      <c r="F785" s="8" t="s">
        <v>3475</v>
      </c>
    </row>
    <row r="786" spans="6:6" x14ac:dyDescent="0.2">
      <c r="F786" s="8" t="s">
        <v>3476</v>
      </c>
    </row>
    <row r="787" spans="6:6" x14ac:dyDescent="0.2">
      <c r="F787" s="8" t="s">
        <v>3477</v>
      </c>
    </row>
    <row r="788" spans="6:6" x14ac:dyDescent="0.2">
      <c r="F788" s="8" t="s">
        <v>3478</v>
      </c>
    </row>
    <row r="789" spans="6:6" x14ac:dyDescent="0.2">
      <c r="F789" s="8" t="s">
        <v>3479</v>
      </c>
    </row>
    <row r="790" spans="6:6" x14ac:dyDescent="0.2">
      <c r="F790" s="8" t="s">
        <v>3480</v>
      </c>
    </row>
    <row r="791" spans="6:6" x14ac:dyDescent="0.2">
      <c r="F791" s="8" t="s">
        <v>3481</v>
      </c>
    </row>
    <row r="792" spans="6:6" x14ac:dyDescent="0.2">
      <c r="F792" s="8" t="s">
        <v>3482</v>
      </c>
    </row>
    <row r="793" spans="6:6" x14ac:dyDescent="0.2">
      <c r="F793" s="8" t="s">
        <v>3483</v>
      </c>
    </row>
    <row r="794" spans="6:6" x14ac:dyDescent="0.2">
      <c r="F794" s="8" t="s">
        <v>3484</v>
      </c>
    </row>
    <row r="795" spans="6:6" x14ac:dyDescent="0.2">
      <c r="F795" s="8" t="s">
        <v>3485</v>
      </c>
    </row>
    <row r="796" spans="6:6" x14ac:dyDescent="0.2">
      <c r="F796" s="8" t="s">
        <v>3486</v>
      </c>
    </row>
    <row r="797" spans="6:6" x14ac:dyDescent="0.2">
      <c r="F797" s="8" t="s">
        <v>3487</v>
      </c>
    </row>
    <row r="798" spans="6:6" x14ac:dyDescent="0.2">
      <c r="F798" s="8" t="s">
        <v>3488</v>
      </c>
    </row>
    <row r="799" spans="6:6" x14ac:dyDescent="0.2">
      <c r="F799" s="8" t="s">
        <v>3489</v>
      </c>
    </row>
    <row r="800" spans="6:6" x14ac:dyDescent="0.2">
      <c r="F800" s="8" t="s">
        <v>3490</v>
      </c>
    </row>
    <row r="801" spans="6:6" x14ac:dyDescent="0.2">
      <c r="F801" s="8" t="s">
        <v>3491</v>
      </c>
    </row>
    <row r="802" spans="6:6" x14ac:dyDescent="0.2">
      <c r="F802" s="8" t="s">
        <v>3492</v>
      </c>
    </row>
    <row r="803" spans="6:6" x14ac:dyDescent="0.2">
      <c r="F803" s="8" t="s">
        <v>3493</v>
      </c>
    </row>
    <row r="804" spans="6:6" x14ac:dyDescent="0.2">
      <c r="F804" s="8" t="s">
        <v>3494</v>
      </c>
    </row>
    <row r="805" spans="6:6" x14ac:dyDescent="0.2">
      <c r="F805" s="8" t="s">
        <v>3495</v>
      </c>
    </row>
    <row r="806" spans="6:6" x14ac:dyDescent="0.2">
      <c r="F806" s="8" t="s">
        <v>3496</v>
      </c>
    </row>
    <row r="807" spans="6:6" x14ac:dyDescent="0.2">
      <c r="F807" s="8" t="s">
        <v>3497</v>
      </c>
    </row>
    <row r="808" spans="6:6" x14ac:dyDescent="0.2">
      <c r="F808" s="8" t="s">
        <v>3498</v>
      </c>
    </row>
    <row r="809" spans="6:6" x14ac:dyDescent="0.2">
      <c r="F809" s="8" t="s">
        <v>3499</v>
      </c>
    </row>
    <row r="810" spans="6:6" x14ac:dyDescent="0.2">
      <c r="F810" s="8" t="s">
        <v>3500</v>
      </c>
    </row>
    <row r="811" spans="6:6" x14ac:dyDescent="0.2">
      <c r="F811" s="8" t="s">
        <v>3501</v>
      </c>
    </row>
    <row r="812" spans="6:6" x14ac:dyDescent="0.2">
      <c r="F812" s="8" t="s">
        <v>3502</v>
      </c>
    </row>
    <row r="813" spans="6:6" x14ac:dyDescent="0.2">
      <c r="F813" s="8" t="s">
        <v>3503</v>
      </c>
    </row>
    <row r="814" spans="6:6" x14ac:dyDescent="0.2">
      <c r="F814" s="8" t="s">
        <v>3504</v>
      </c>
    </row>
    <row r="815" spans="6:6" x14ac:dyDescent="0.2">
      <c r="F815" s="8" t="s">
        <v>3505</v>
      </c>
    </row>
    <row r="816" spans="6:6" x14ac:dyDescent="0.2">
      <c r="F816" s="8" t="s">
        <v>3506</v>
      </c>
    </row>
    <row r="817" spans="6:6" x14ac:dyDescent="0.2">
      <c r="F817" s="8" t="s">
        <v>3507</v>
      </c>
    </row>
    <row r="818" spans="6:6" x14ac:dyDescent="0.2">
      <c r="F818" s="8" t="s">
        <v>3508</v>
      </c>
    </row>
    <row r="819" spans="6:6" x14ac:dyDescent="0.2">
      <c r="F819" s="8" t="s">
        <v>3509</v>
      </c>
    </row>
    <row r="820" spans="6:6" x14ac:dyDescent="0.2">
      <c r="F820" s="8" t="s">
        <v>3510</v>
      </c>
    </row>
    <row r="821" spans="6:6" x14ac:dyDescent="0.2">
      <c r="F821" s="8" t="s">
        <v>3511</v>
      </c>
    </row>
    <row r="822" spans="6:6" x14ac:dyDescent="0.2">
      <c r="F822" s="8" t="s">
        <v>3512</v>
      </c>
    </row>
    <row r="823" spans="6:6" x14ac:dyDescent="0.2">
      <c r="F823" s="8" t="s">
        <v>3513</v>
      </c>
    </row>
    <row r="824" spans="6:6" x14ac:dyDescent="0.2">
      <c r="F824" s="8" t="s">
        <v>3514</v>
      </c>
    </row>
    <row r="825" spans="6:6" x14ac:dyDescent="0.2">
      <c r="F825" s="8" t="s">
        <v>3515</v>
      </c>
    </row>
    <row r="826" spans="6:6" x14ac:dyDescent="0.2">
      <c r="F826" s="8" t="s">
        <v>3516</v>
      </c>
    </row>
    <row r="827" spans="6:6" x14ac:dyDescent="0.2">
      <c r="F827" s="8" t="s">
        <v>3517</v>
      </c>
    </row>
    <row r="828" spans="6:6" x14ac:dyDescent="0.2">
      <c r="F828" s="8" t="s">
        <v>3518</v>
      </c>
    </row>
    <row r="829" spans="6:6" x14ac:dyDescent="0.2">
      <c r="F829" s="8" t="s">
        <v>3519</v>
      </c>
    </row>
    <row r="830" spans="6:6" x14ac:dyDescent="0.2">
      <c r="F830" s="8" t="s">
        <v>3520</v>
      </c>
    </row>
    <row r="831" spans="6:6" x14ac:dyDescent="0.2">
      <c r="F831" s="8" t="s">
        <v>3521</v>
      </c>
    </row>
    <row r="832" spans="6:6" x14ac:dyDescent="0.2">
      <c r="F832" s="8" t="s">
        <v>3522</v>
      </c>
    </row>
    <row r="833" spans="6:6" x14ac:dyDescent="0.2">
      <c r="F833" s="8" t="s">
        <v>3523</v>
      </c>
    </row>
    <row r="834" spans="6:6" x14ac:dyDescent="0.2">
      <c r="F834" s="8" t="s">
        <v>3524</v>
      </c>
    </row>
    <row r="835" spans="6:6" x14ac:dyDescent="0.2">
      <c r="F835" s="8" t="s">
        <v>3525</v>
      </c>
    </row>
    <row r="836" spans="6:6" x14ac:dyDescent="0.2">
      <c r="F836" s="8" t="s">
        <v>3526</v>
      </c>
    </row>
    <row r="837" spans="6:6" x14ac:dyDescent="0.2">
      <c r="F837" s="8" t="s">
        <v>3527</v>
      </c>
    </row>
    <row r="838" spans="6:6" x14ac:dyDescent="0.2">
      <c r="F838" s="8" t="s">
        <v>3528</v>
      </c>
    </row>
    <row r="839" spans="6:6" x14ac:dyDescent="0.2">
      <c r="F839" s="8" t="s">
        <v>3529</v>
      </c>
    </row>
    <row r="840" spans="6:6" x14ac:dyDescent="0.2">
      <c r="F840" s="8" t="s">
        <v>3530</v>
      </c>
    </row>
    <row r="841" spans="6:6" x14ac:dyDescent="0.2">
      <c r="F841" s="8" t="s">
        <v>3531</v>
      </c>
    </row>
    <row r="842" spans="6:6" x14ac:dyDescent="0.2">
      <c r="F842" s="8" t="s">
        <v>3532</v>
      </c>
    </row>
    <row r="843" spans="6:6" x14ac:dyDescent="0.2">
      <c r="F843" s="8" t="s">
        <v>3533</v>
      </c>
    </row>
    <row r="844" spans="6:6" x14ac:dyDescent="0.2">
      <c r="F844" s="8" t="s">
        <v>3534</v>
      </c>
    </row>
    <row r="845" spans="6:6" x14ac:dyDescent="0.2">
      <c r="F845" s="8" t="s">
        <v>3535</v>
      </c>
    </row>
    <row r="846" spans="6:6" x14ac:dyDescent="0.2">
      <c r="F846" s="8" t="s">
        <v>3536</v>
      </c>
    </row>
    <row r="847" spans="6:6" x14ac:dyDescent="0.2">
      <c r="F847" s="8" t="s">
        <v>3537</v>
      </c>
    </row>
    <row r="848" spans="6:6" x14ac:dyDescent="0.2">
      <c r="F848" s="8" t="s">
        <v>3538</v>
      </c>
    </row>
    <row r="849" spans="6:6" x14ac:dyDescent="0.2">
      <c r="F849" s="8" t="s">
        <v>3539</v>
      </c>
    </row>
    <row r="850" spans="6:6" x14ac:dyDescent="0.2">
      <c r="F850" s="8" t="s">
        <v>3540</v>
      </c>
    </row>
    <row r="851" spans="6:6" x14ac:dyDescent="0.2">
      <c r="F851" s="8" t="s">
        <v>3541</v>
      </c>
    </row>
    <row r="852" spans="6:6" x14ac:dyDescent="0.2">
      <c r="F852" s="8" t="s">
        <v>3542</v>
      </c>
    </row>
    <row r="853" spans="6:6" x14ac:dyDescent="0.2">
      <c r="F853" s="8" t="s">
        <v>3543</v>
      </c>
    </row>
    <row r="854" spans="6:6" x14ac:dyDescent="0.2">
      <c r="F854" s="8" t="s">
        <v>3544</v>
      </c>
    </row>
    <row r="855" spans="6:6" x14ac:dyDescent="0.2">
      <c r="F855" s="8" t="s">
        <v>3545</v>
      </c>
    </row>
    <row r="856" spans="6:6" x14ac:dyDescent="0.2">
      <c r="F856" s="8" t="s">
        <v>3546</v>
      </c>
    </row>
    <row r="857" spans="6:6" x14ac:dyDescent="0.2">
      <c r="F857" s="8" t="s">
        <v>3547</v>
      </c>
    </row>
    <row r="858" spans="6:6" x14ac:dyDescent="0.2">
      <c r="F858" s="8" t="s">
        <v>3548</v>
      </c>
    </row>
    <row r="859" spans="6:6" x14ac:dyDescent="0.2">
      <c r="F859" s="8" t="s">
        <v>3549</v>
      </c>
    </row>
    <row r="860" spans="6:6" x14ac:dyDescent="0.2">
      <c r="F860" s="8" t="s">
        <v>3550</v>
      </c>
    </row>
    <row r="861" spans="6:6" x14ac:dyDescent="0.2">
      <c r="F861" s="8" t="s">
        <v>3551</v>
      </c>
    </row>
    <row r="862" spans="6:6" x14ac:dyDescent="0.2">
      <c r="F862" s="8" t="s">
        <v>3552</v>
      </c>
    </row>
    <row r="863" spans="6:6" x14ac:dyDescent="0.2">
      <c r="F863" s="8" t="s">
        <v>3553</v>
      </c>
    </row>
    <row r="864" spans="6:6" x14ac:dyDescent="0.2">
      <c r="F864" s="8" t="s">
        <v>3554</v>
      </c>
    </row>
    <row r="865" spans="6:6" x14ac:dyDescent="0.2">
      <c r="F865" s="8" t="s">
        <v>3555</v>
      </c>
    </row>
    <row r="866" spans="6:6" x14ac:dyDescent="0.2">
      <c r="F866" s="8" t="s">
        <v>3556</v>
      </c>
    </row>
    <row r="867" spans="6:6" x14ac:dyDescent="0.2">
      <c r="F867" s="8" t="s">
        <v>3557</v>
      </c>
    </row>
    <row r="868" spans="6:6" x14ac:dyDescent="0.2">
      <c r="F868" s="8" t="s">
        <v>3558</v>
      </c>
    </row>
    <row r="869" spans="6:6" x14ac:dyDescent="0.2">
      <c r="F869" s="8" t="s">
        <v>3559</v>
      </c>
    </row>
    <row r="870" spans="6:6" x14ac:dyDescent="0.2">
      <c r="F870" s="8" t="s">
        <v>3560</v>
      </c>
    </row>
    <row r="871" spans="6:6" x14ac:dyDescent="0.2">
      <c r="F871" s="8" t="s">
        <v>3561</v>
      </c>
    </row>
    <row r="872" spans="6:6" x14ac:dyDescent="0.2">
      <c r="F872" s="8" t="s">
        <v>3562</v>
      </c>
    </row>
    <row r="873" spans="6:6" x14ac:dyDescent="0.2">
      <c r="F873" s="8" t="s">
        <v>3563</v>
      </c>
    </row>
    <row r="874" spans="6:6" x14ac:dyDescent="0.2">
      <c r="F874" s="8" t="s">
        <v>3564</v>
      </c>
    </row>
    <row r="875" spans="6:6" x14ac:dyDescent="0.2">
      <c r="F875" s="8" t="s">
        <v>3565</v>
      </c>
    </row>
    <row r="876" spans="6:6" x14ac:dyDescent="0.2">
      <c r="F876" s="8" t="s">
        <v>3566</v>
      </c>
    </row>
    <row r="877" spans="6:6" x14ac:dyDescent="0.2">
      <c r="F877" s="8" t="s">
        <v>3567</v>
      </c>
    </row>
    <row r="878" spans="6:6" x14ac:dyDescent="0.2">
      <c r="F878" s="8" t="s">
        <v>3568</v>
      </c>
    </row>
    <row r="879" spans="6:6" x14ac:dyDescent="0.2">
      <c r="F879" s="8" t="s">
        <v>3569</v>
      </c>
    </row>
    <row r="880" spans="6:6" x14ac:dyDescent="0.2">
      <c r="F880" s="8" t="s">
        <v>3570</v>
      </c>
    </row>
    <row r="881" spans="6:6" x14ac:dyDescent="0.2">
      <c r="F881" s="8" t="s">
        <v>3571</v>
      </c>
    </row>
    <row r="882" spans="6:6" x14ac:dyDescent="0.2">
      <c r="F882" s="8" t="s">
        <v>3572</v>
      </c>
    </row>
    <row r="883" spans="6:6" x14ac:dyDescent="0.2">
      <c r="F883" s="8" t="s">
        <v>3573</v>
      </c>
    </row>
    <row r="884" spans="6:6" x14ac:dyDescent="0.2">
      <c r="F884" s="8" t="s">
        <v>3574</v>
      </c>
    </row>
    <row r="885" spans="6:6" x14ac:dyDescent="0.2">
      <c r="F885" s="8" t="s">
        <v>3575</v>
      </c>
    </row>
    <row r="886" spans="6:6" x14ac:dyDescent="0.2">
      <c r="F886" s="8" t="s">
        <v>3576</v>
      </c>
    </row>
    <row r="887" spans="6:6" x14ac:dyDescent="0.2">
      <c r="F887" s="8" t="s">
        <v>3577</v>
      </c>
    </row>
    <row r="888" spans="6:6" x14ac:dyDescent="0.2">
      <c r="F888" s="8" t="s">
        <v>3578</v>
      </c>
    </row>
    <row r="889" spans="6:6" x14ac:dyDescent="0.2">
      <c r="F889" s="8" t="s">
        <v>3579</v>
      </c>
    </row>
    <row r="890" spans="6:6" x14ac:dyDescent="0.2">
      <c r="F890" s="8" t="s">
        <v>3580</v>
      </c>
    </row>
    <row r="891" spans="6:6" x14ac:dyDescent="0.2">
      <c r="F891" s="8" t="s">
        <v>3581</v>
      </c>
    </row>
    <row r="892" spans="6:6" x14ac:dyDescent="0.2">
      <c r="F892" s="8" t="s">
        <v>3582</v>
      </c>
    </row>
    <row r="893" spans="6:6" x14ac:dyDescent="0.2">
      <c r="F893" s="8" t="s">
        <v>3583</v>
      </c>
    </row>
    <row r="894" spans="6:6" x14ac:dyDescent="0.2">
      <c r="F894" s="8" t="s">
        <v>3584</v>
      </c>
    </row>
    <row r="895" spans="6:6" x14ac:dyDescent="0.2">
      <c r="F895" s="8" t="s">
        <v>3585</v>
      </c>
    </row>
    <row r="896" spans="6:6" x14ac:dyDescent="0.2">
      <c r="F896" s="8" t="s">
        <v>3586</v>
      </c>
    </row>
    <row r="897" spans="6:6" x14ac:dyDescent="0.2">
      <c r="F897" s="8" t="s">
        <v>3587</v>
      </c>
    </row>
    <row r="898" spans="6:6" x14ac:dyDescent="0.2">
      <c r="F898" s="8" t="s">
        <v>3588</v>
      </c>
    </row>
    <row r="899" spans="6:6" x14ac:dyDescent="0.2">
      <c r="F899" s="8" t="s">
        <v>3589</v>
      </c>
    </row>
    <row r="900" spans="6:6" x14ac:dyDescent="0.2">
      <c r="F900" s="8" t="s">
        <v>3590</v>
      </c>
    </row>
    <row r="901" spans="6:6" x14ac:dyDescent="0.2">
      <c r="F901" s="8" t="s">
        <v>3591</v>
      </c>
    </row>
    <row r="902" spans="6:6" x14ac:dyDescent="0.2">
      <c r="F902" s="8" t="s">
        <v>3592</v>
      </c>
    </row>
    <row r="903" spans="6:6" x14ac:dyDescent="0.2">
      <c r="F903" s="8" t="s">
        <v>3593</v>
      </c>
    </row>
    <row r="904" spans="6:6" x14ac:dyDescent="0.2">
      <c r="F904" s="8" t="s">
        <v>3594</v>
      </c>
    </row>
    <row r="905" spans="6:6" x14ac:dyDescent="0.2">
      <c r="F905" s="8" t="s">
        <v>3595</v>
      </c>
    </row>
    <row r="906" spans="6:6" x14ac:dyDescent="0.2">
      <c r="F906" s="8" t="s">
        <v>3596</v>
      </c>
    </row>
    <row r="907" spans="6:6" x14ac:dyDescent="0.2">
      <c r="F907" s="8" t="s">
        <v>3597</v>
      </c>
    </row>
    <row r="908" spans="6:6" x14ac:dyDescent="0.2">
      <c r="F908" s="8" t="s">
        <v>3598</v>
      </c>
    </row>
    <row r="909" spans="6:6" x14ac:dyDescent="0.2">
      <c r="F909" s="8" t="s">
        <v>3599</v>
      </c>
    </row>
    <row r="910" spans="6:6" x14ac:dyDescent="0.2">
      <c r="F910" s="8" t="s">
        <v>3600</v>
      </c>
    </row>
    <row r="911" spans="6:6" x14ac:dyDescent="0.2">
      <c r="F911" s="8" t="s">
        <v>3601</v>
      </c>
    </row>
    <row r="912" spans="6:6" x14ac:dyDescent="0.2">
      <c r="F912" s="8" t="s">
        <v>3602</v>
      </c>
    </row>
    <row r="913" spans="6:6" x14ac:dyDescent="0.2">
      <c r="F913" s="8" t="s">
        <v>3603</v>
      </c>
    </row>
    <row r="914" spans="6:6" x14ac:dyDescent="0.2">
      <c r="F914" s="8" t="s">
        <v>3604</v>
      </c>
    </row>
    <row r="915" spans="6:6" x14ac:dyDescent="0.2">
      <c r="F915" s="8" t="s">
        <v>3605</v>
      </c>
    </row>
    <row r="916" spans="6:6" x14ac:dyDescent="0.2">
      <c r="F916" s="8" t="s">
        <v>3606</v>
      </c>
    </row>
    <row r="917" spans="6:6" x14ac:dyDescent="0.2">
      <c r="F917" s="8" t="s">
        <v>3607</v>
      </c>
    </row>
    <row r="918" spans="6:6" x14ac:dyDescent="0.2">
      <c r="F918" s="8" t="s">
        <v>3608</v>
      </c>
    </row>
    <row r="919" spans="6:6" x14ac:dyDescent="0.2">
      <c r="F919" s="8" t="s">
        <v>3609</v>
      </c>
    </row>
    <row r="920" spans="6:6" x14ac:dyDescent="0.2">
      <c r="F920" s="8" t="s">
        <v>3610</v>
      </c>
    </row>
    <row r="921" spans="6:6" x14ac:dyDescent="0.2">
      <c r="F921" s="8" t="s">
        <v>3611</v>
      </c>
    </row>
    <row r="922" spans="6:6" x14ac:dyDescent="0.2">
      <c r="F922" s="8" t="s">
        <v>3612</v>
      </c>
    </row>
    <row r="923" spans="6:6" x14ac:dyDescent="0.2">
      <c r="F923" s="8" t="s">
        <v>3613</v>
      </c>
    </row>
    <row r="924" spans="6:6" x14ac:dyDescent="0.2">
      <c r="F924" s="8" t="s">
        <v>3614</v>
      </c>
    </row>
    <row r="925" spans="6:6" x14ac:dyDescent="0.2">
      <c r="F925" s="8" t="s">
        <v>3615</v>
      </c>
    </row>
    <row r="926" spans="6:6" x14ac:dyDescent="0.2">
      <c r="F926" s="8" t="s">
        <v>3616</v>
      </c>
    </row>
    <row r="927" spans="6:6" x14ac:dyDescent="0.2">
      <c r="F927" s="8" t="s">
        <v>3617</v>
      </c>
    </row>
    <row r="928" spans="6:6" x14ac:dyDescent="0.2">
      <c r="F928" s="8" t="s">
        <v>3618</v>
      </c>
    </row>
    <row r="929" spans="6:6" x14ac:dyDescent="0.2">
      <c r="F929" s="8" t="s">
        <v>3619</v>
      </c>
    </row>
    <row r="930" spans="6:6" x14ac:dyDescent="0.2">
      <c r="F930" s="8" t="s">
        <v>3620</v>
      </c>
    </row>
    <row r="931" spans="6:6" x14ac:dyDescent="0.2">
      <c r="F931" s="8" t="s">
        <v>3621</v>
      </c>
    </row>
    <row r="932" spans="6:6" x14ac:dyDescent="0.2">
      <c r="F932" s="8" t="s">
        <v>3622</v>
      </c>
    </row>
    <row r="933" spans="6:6" x14ac:dyDescent="0.2">
      <c r="F933" s="8" t="s">
        <v>3623</v>
      </c>
    </row>
    <row r="934" spans="6:6" x14ac:dyDescent="0.2">
      <c r="F934" s="8" t="s">
        <v>3624</v>
      </c>
    </row>
    <row r="935" spans="6:6" x14ac:dyDescent="0.2">
      <c r="F935" s="8" t="s">
        <v>3625</v>
      </c>
    </row>
    <row r="936" spans="6:6" x14ac:dyDescent="0.2">
      <c r="F936" s="8" t="s">
        <v>3626</v>
      </c>
    </row>
    <row r="937" spans="6:6" x14ac:dyDescent="0.2">
      <c r="F937" s="8" t="s">
        <v>3627</v>
      </c>
    </row>
    <row r="938" spans="6:6" x14ac:dyDescent="0.2">
      <c r="F938" s="8" t="s">
        <v>3628</v>
      </c>
    </row>
    <row r="939" spans="6:6" x14ac:dyDescent="0.2">
      <c r="F939" s="8" t="s">
        <v>3629</v>
      </c>
    </row>
    <row r="940" spans="6:6" x14ac:dyDescent="0.2">
      <c r="F940" s="8" t="s">
        <v>3630</v>
      </c>
    </row>
    <row r="941" spans="6:6" x14ac:dyDescent="0.2">
      <c r="F941" s="8" t="s">
        <v>3631</v>
      </c>
    </row>
    <row r="942" spans="6:6" x14ac:dyDescent="0.2">
      <c r="F942" s="8" t="s">
        <v>3632</v>
      </c>
    </row>
    <row r="943" spans="6:6" x14ac:dyDescent="0.2">
      <c r="F943" s="8" t="s">
        <v>3633</v>
      </c>
    </row>
    <row r="944" spans="6:6" x14ac:dyDescent="0.2">
      <c r="F944" s="8" t="s">
        <v>3634</v>
      </c>
    </row>
    <row r="945" spans="6:6" x14ac:dyDescent="0.2">
      <c r="F945" s="8" t="s">
        <v>3635</v>
      </c>
    </row>
    <row r="946" spans="6:6" x14ac:dyDescent="0.2">
      <c r="F946" s="8" t="s">
        <v>3636</v>
      </c>
    </row>
    <row r="947" spans="6:6" x14ac:dyDescent="0.2">
      <c r="F947" s="8" t="s">
        <v>3637</v>
      </c>
    </row>
    <row r="948" spans="6:6" x14ac:dyDescent="0.2">
      <c r="F948" s="8" t="s">
        <v>3638</v>
      </c>
    </row>
    <row r="949" spans="6:6" x14ac:dyDescent="0.2">
      <c r="F949" s="8" t="s">
        <v>3639</v>
      </c>
    </row>
    <row r="950" spans="6:6" x14ac:dyDescent="0.2">
      <c r="F950" s="8" t="s">
        <v>3640</v>
      </c>
    </row>
    <row r="951" spans="6:6" x14ac:dyDescent="0.2">
      <c r="F951" s="8" t="s">
        <v>3641</v>
      </c>
    </row>
    <row r="952" spans="6:6" x14ac:dyDescent="0.2">
      <c r="F952" s="8" t="s">
        <v>3642</v>
      </c>
    </row>
    <row r="953" spans="6:6" x14ac:dyDescent="0.2">
      <c r="F953" s="8" t="s">
        <v>3643</v>
      </c>
    </row>
    <row r="954" spans="6:6" x14ac:dyDescent="0.2">
      <c r="F954" s="8" t="s">
        <v>3644</v>
      </c>
    </row>
    <row r="955" spans="6:6" x14ac:dyDescent="0.2">
      <c r="F955" s="8" t="s">
        <v>3645</v>
      </c>
    </row>
    <row r="956" spans="6:6" x14ac:dyDescent="0.2">
      <c r="F956" s="8" t="s">
        <v>3646</v>
      </c>
    </row>
    <row r="957" spans="6:6" x14ac:dyDescent="0.2">
      <c r="F957" s="8" t="s">
        <v>3647</v>
      </c>
    </row>
    <row r="958" spans="6:6" x14ac:dyDescent="0.2">
      <c r="F958" s="8" t="s">
        <v>3648</v>
      </c>
    </row>
    <row r="959" spans="6:6" x14ac:dyDescent="0.2">
      <c r="F959" s="8" t="s">
        <v>3649</v>
      </c>
    </row>
    <row r="960" spans="6:6" x14ac:dyDescent="0.2">
      <c r="F960" s="8" t="s">
        <v>3650</v>
      </c>
    </row>
    <row r="961" spans="6:6" x14ac:dyDescent="0.2">
      <c r="F961" s="8" t="s">
        <v>3651</v>
      </c>
    </row>
    <row r="962" spans="6:6" x14ac:dyDescent="0.2">
      <c r="F962" s="8" t="s">
        <v>3652</v>
      </c>
    </row>
    <row r="963" spans="6:6" x14ac:dyDescent="0.2">
      <c r="F963" s="8" t="s">
        <v>3653</v>
      </c>
    </row>
    <row r="964" spans="6:6" x14ac:dyDescent="0.2">
      <c r="F964" s="8" t="s">
        <v>3654</v>
      </c>
    </row>
    <row r="965" spans="6:6" x14ac:dyDescent="0.2">
      <c r="F965" s="8" t="s">
        <v>3655</v>
      </c>
    </row>
    <row r="966" spans="6:6" x14ac:dyDescent="0.2">
      <c r="F966" s="8" t="s">
        <v>3656</v>
      </c>
    </row>
    <row r="967" spans="6:6" x14ac:dyDescent="0.2">
      <c r="F967" s="8" t="s">
        <v>3657</v>
      </c>
    </row>
    <row r="968" spans="6:6" x14ac:dyDescent="0.2">
      <c r="F968" s="8" t="s">
        <v>3658</v>
      </c>
    </row>
    <row r="969" spans="6:6" x14ac:dyDescent="0.2">
      <c r="F969" s="8" t="s">
        <v>3659</v>
      </c>
    </row>
    <row r="970" spans="6:6" x14ac:dyDescent="0.2">
      <c r="F970" s="8" t="s">
        <v>3660</v>
      </c>
    </row>
    <row r="971" spans="6:6" x14ac:dyDescent="0.2">
      <c r="F971" s="8" t="s">
        <v>3661</v>
      </c>
    </row>
    <row r="972" spans="6:6" x14ac:dyDescent="0.2">
      <c r="F972" s="8" t="s">
        <v>3662</v>
      </c>
    </row>
    <row r="973" spans="6:6" x14ac:dyDescent="0.2">
      <c r="F973" s="8" t="s">
        <v>3663</v>
      </c>
    </row>
    <row r="974" spans="6:6" x14ac:dyDescent="0.2">
      <c r="F974" s="8" t="s">
        <v>3664</v>
      </c>
    </row>
    <row r="975" spans="6:6" x14ac:dyDescent="0.2">
      <c r="F975" s="8" t="s">
        <v>3665</v>
      </c>
    </row>
    <row r="976" spans="6:6" x14ac:dyDescent="0.2">
      <c r="F976" s="8" t="s">
        <v>3666</v>
      </c>
    </row>
    <row r="977" spans="6:6" x14ac:dyDescent="0.2">
      <c r="F977" s="8" t="s">
        <v>3667</v>
      </c>
    </row>
    <row r="978" spans="6:6" x14ac:dyDescent="0.2">
      <c r="F978" s="8" t="s">
        <v>3668</v>
      </c>
    </row>
    <row r="979" spans="6:6" x14ac:dyDescent="0.2">
      <c r="F979" s="8" t="s">
        <v>3669</v>
      </c>
    </row>
    <row r="980" spans="6:6" x14ac:dyDescent="0.2">
      <c r="F980" s="8" t="s">
        <v>3670</v>
      </c>
    </row>
    <row r="981" spans="6:6" x14ac:dyDescent="0.2">
      <c r="F981" s="8" t="s">
        <v>3671</v>
      </c>
    </row>
    <row r="982" spans="6:6" x14ac:dyDescent="0.2">
      <c r="F982" s="8" t="s">
        <v>3672</v>
      </c>
    </row>
    <row r="983" spans="6:6" x14ac:dyDescent="0.2">
      <c r="F983" s="8" t="s">
        <v>3673</v>
      </c>
    </row>
    <row r="984" spans="6:6" x14ac:dyDescent="0.2">
      <c r="F984" s="8" t="s">
        <v>3674</v>
      </c>
    </row>
    <row r="985" spans="6:6" x14ac:dyDescent="0.2">
      <c r="F985" s="8" t="s">
        <v>3675</v>
      </c>
    </row>
    <row r="986" spans="6:6" x14ac:dyDescent="0.2">
      <c r="F986" s="8" t="s">
        <v>3676</v>
      </c>
    </row>
    <row r="987" spans="6:6" x14ac:dyDescent="0.2">
      <c r="F987" s="8" t="s">
        <v>3677</v>
      </c>
    </row>
    <row r="988" spans="6:6" x14ac:dyDescent="0.2">
      <c r="F988" s="8" t="s">
        <v>3678</v>
      </c>
    </row>
    <row r="989" spans="6:6" x14ac:dyDescent="0.2">
      <c r="F989" s="8" t="s">
        <v>3679</v>
      </c>
    </row>
    <row r="990" spans="6:6" x14ac:dyDescent="0.2">
      <c r="F990" s="8" t="s">
        <v>3680</v>
      </c>
    </row>
    <row r="991" spans="6:6" x14ac:dyDescent="0.2">
      <c r="F991" s="8" t="s">
        <v>3681</v>
      </c>
    </row>
    <row r="992" spans="6:6" x14ac:dyDescent="0.2">
      <c r="F992" s="8" t="s">
        <v>3682</v>
      </c>
    </row>
    <row r="993" spans="6:6" x14ac:dyDescent="0.2">
      <c r="F993" s="8" t="s">
        <v>3683</v>
      </c>
    </row>
    <row r="994" spans="6:6" x14ac:dyDescent="0.2">
      <c r="F994" s="8" t="s">
        <v>3684</v>
      </c>
    </row>
    <row r="995" spans="6:6" x14ac:dyDescent="0.2">
      <c r="F995" s="8" t="s">
        <v>3685</v>
      </c>
    </row>
    <row r="996" spans="6:6" x14ac:dyDescent="0.2">
      <c r="F996" s="8" t="s">
        <v>3686</v>
      </c>
    </row>
    <row r="997" spans="6:6" x14ac:dyDescent="0.2">
      <c r="F997" s="8" t="s">
        <v>3687</v>
      </c>
    </row>
    <row r="998" spans="6:6" x14ac:dyDescent="0.2">
      <c r="F998" s="8" t="s">
        <v>3688</v>
      </c>
    </row>
    <row r="999" spans="6:6" x14ac:dyDescent="0.2">
      <c r="F999" s="8" t="s">
        <v>3689</v>
      </c>
    </row>
    <row r="1000" spans="6:6" x14ac:dyDescent="0.2">
      <c r="F1000" s="8" t="s">
        <v>3690</v>
      </c>
    </row>
    <row r="1001" spans="6:6" x14ac:dyDescent="0.2">
      <c r="F1001" s="8" t="s">
        <v>3691</v>
      </c>
    </row>
    <row r="1002" spans="6:6" x14ac:dyDescent="0.2">
      <c r="F1002" s="8" t="s">
        <v>3692</v>
      </c>
    </row>
    <row r="1003" spans="6:6" x14ac:dyDescent="0.2">
      <c r="F1003" s="8" t="s">
        <v>3693</v>
      </c>
    </row>
    <row r="1004" spans="6:6" x14ac:dyDescent="0.2">
      <c r="F1004" s="8" t="s">
        <v>3694</v>
      </c>
    </row>
    <row r="1005" spans="6:6" x14ac:dyDescent="0.2">
      <c r="F1005" s="8" t="s">
        <v>3695</v>
      </c>
    </row>
    <row r="1006" spans="6:6" x14ac:dyDescent="0.2">
      <c r="F1006" s="8" t="s">
        <v>3696</v>
      </c>
    </row>
    <row r="1007" spans="6:6" x14ac:dyDescent="0.2">
      <c r="F1007" s="8" t="s">
        <v>3697</v>
      </c>
    </row>
    <row r="1008" spans="6:6" x14ac:dyDescent="0.2">
      <c r="F1008" s="8" t="s">
        <v>3698</v>
      </c>
    </row>
    <row r="1009" spans="6:6" x14ac:dyDescent="0.2">
      <c r="F1009" s="8" t="s">
        <v>3699</v>
      </c>
    </row>
    <row r="1010" spans="6:6" x14ac:dyDescent="0.2">
      <c r="F1010" s="8" t="s">
        <v>3700</v>
      </c>
    </row>
    <row r="1011" spans="6:6" x14ac:dyDescent="0.2">
      <c r="F1011" s="8" t="s">
        <v>3701</v>
      </c>
    </row>
    <row r="1012" spans="6:6" x14ac:dyDescent="0.2">
      <c r="F1012" s="8" t="s">
        <v>3702</v>
      </c>
    </row>
    <row r="1013" spans="6:6" x14ac:dyDescent="0.2">
      <c r="F1013" s="8" t="s">
        <v>3703</v>
      </c>
    </row>
    <row r="1014" spans="6:6" x14ac:dyDescent="0.2">
      <c r="F1014" s="8" t="s">
        <v>3704</v>
      </c>
    </row>
    <row r="1015" spans="6:6" x14ac:dyDescent="0.2">
      <c r="F1015" s="8" t="s">
        <v>3705</v>
      </c>
    </row>
    <row r="1016" spans="6:6" x14ac:dyDescent="0.2">
      <c r="F1016" s="8" t="s">
        <v>3706</v>
      </c>
    </row>
    <row r="1017" spans="6:6" x14ac:dyDescent="0.2">
      <c r="F1017" s="8" t="s">
        <v>3707</v>
      </c>
    </row>
    <row r="1018" spans="6:6" x14ac:dyDescent="0.2">
      <c r="F1018" s="8" t="s">
        <v>3708</v>
      </c>
    </row>
    <row r="1019" spans="6:6" x14ac:dyDescent="0.2">
      <c r="F1019" s="8" t="s">
        <v>3709</v>
      </c>
    </row>
    <row r="1020" spans="6:6" x14ac:dyDescent="0.2">
      <c r="F1020" s="8" t="s">
        <v>3710</v>
      </c>
    </row>
    <row r="1021" spans="6:6" x14ac:dyDescent="0.2">
      <c r="F1021" s="8" t="s">
        <v>3711</v>
      </c>
    </row>
    <row r="1022" spans="6:6" x14ac:dyDescent="0.2">
      <c r="F1022" s="8" t="s">
        <v>3712</v>
      </c>
    </row>
    <row r="1023" spans="6:6" x14ac:dyDescent="0.2">
      <c r="F1023" s="8" t="s">
        <v>3713</v>
      </c>
    </row>
    <row r="1024" spans="6:6" x14ac:dyDescent="0.2">
      <c r="F1024" s="8" t="s">
        <v>3714</v>
      </c>
    </row>
    <row r="1025" spans="6:6" x14ac:dyDescent="0.2">
      <c r="F1025" s="8" t="s">
        <v>3715</v>
      </c>
    </row>
    <row r="1026" spans="6:6" x14ac:dyDescent="0.2">
      <c r="F1026" s="8" t="s">
        <v>3716</v>
      </c>
    </row>
    <row r="1027" spans="6:6" x14ac:dyDescent="0.2">
      <c r="F1027" s="8" t="s">
        <v>3717</v>
      </c>
    </row>
    <row r="1028" spans="6:6" x14ac:dyDescent="0.2">
      <c r="F1028" s="8" t="s">
        <v>3718</v>
      </c>
    </row>
    <row r="1029" spans="6:6" x14ac:dyDescent="0.2">
      <c r="F1029" s="8" t="s">
        <v>3719</v>
      </c>
    </row>
    <row r="1030" spans="6:6" x14ac:dyDescent="0.2">
      <c r="F1030" s="8" t="s">
        <v>3720</v>
      </c>
    </row>
    <row r="1031" spans="6:6" x14ac:dyDescent="0.2">
      <c r="F1031" s="8" t="s">
        <v>3721</v>
      </c>
    </row>
    <row r="1032" spans="6:6" x14ac:dyDescent="0.2">
      <c r="F1032" s="8" t="s">
        <v>3722</v>
      </c>
    </row>
    <row r="1033" spans="6:6" x14ac:dyDescent="0.2">
      <c r="F1033" s="8" t="s">
        <v>3723</v>
      </c>
    </row>
    <row r="1034" spans="6:6" x14ac:dyDescent="0.2">
      <c r="F1034" s="8" t="s">
        <v>3724</v>
      </c>
    </row>
    <row r="1035" spans="6:6" x14ac:dyDescent="0.2">
      <c r="F1035" s="8" t="s">
        <v>3725</v>
      </c>
    </row>
    <row r="1036" spans="6:6" x14ac:dyDescent="0.2">
      <c r="F1036" s="8" t="s">
        <v>3726</v>
      </c>
    </row>
    <row r="1037" spans="6:6" x14ac:dyDescent="0.2">
      <c r="F1037" s="8" t="s">
        <v>3727</v>
      </c>
    </row>
    <row r="1038" spans="6:6" x14ac:dyDescent="0.2">
      <c r="F1038" s="8" t="s">
        <v>3728</v>
      </c>
    </row>
    <row r="1039" spans="6:6" x14ac:dyDescent="0.2">
      <c r="F1039" s="8" t="s">
        <v>3729</v>
      </c>
    </row>
    <row r="1040" spans="6:6" x14ac:dyDescent="0.2">
      <c r="F1040" s="8" t="s">
        <v>3730</v>
      </c>
    </row>
    <row r="1041" spans="6:6" x14ac:dyDescent="0.2">
      <c r="F1041" s="8" t="s">
        <v>3731</v>
      </c>
    </row>
    <row r="1042" spans="6:6" x14ac:dyDescent="0.2">
      <c r="F1042" s="8" t="s">
        <v>3732</v>
      </c>
    </row>
    <row r="1043" spans="6:6" x14ac:dyDescent="0.2">
      <c r="F1043" s="8" t="s">
        <v>3733</v>
      </c>
    </row>
    <row r="1044" spans="6:6" x14ac:dyDescent="0.2">
      <c r="F1044" s="8" t="s">
        <v>3734</v>
      </c>
    </row>
    <row r="1045" spans="6:6" x14ac:dyDescent="0.2">
      <c r="F1045" s="8" t="s">
        <v>3735</v>
      </c>
    </row>
    <row r="1046" spans="6:6" x14ac:dyDescent="0.2">
      <c r="F1046" s="8" t="s">
        <v>3736</v>
      </c>
    </row>
    <row r="1047" spans="6:6" x14ac:dyDescent="0.2">
      <c r="F1047" s="8" t="s">
        <v>3737</v>
      </c>
    </row>
    <row r="1048" spans="6:6" x14ac:dyDescent="0.2">
      <c r="F1048" s="8" t="s">
        <v>3738</v>
      </c>
    </row>
    <row r="1049" spans="6:6" x14ac:dyDescent="0.2">
      <c r="F1049" s="8" t="s">
        <v>3739</v>
      </c>
    </row>
    <row r="1050" spans="6:6" x14ac:dyDescent="0.2">
      <c r="F1050" s="8" t="s">
        <v>3740</v>
      </c>
    </row>
    <row r="1051" spans="6:6" x14ac:dyDescent="0.2">
      <c r="F1051" s="8" t="s">
        <v>3741</v>
      </c>
    </row>
    <row r="1052" spans="6:6" x14ac:dyDescent="0.2">
      <c r="F1052" s="8" t="s">
        <v>3742</v>
      </c>
    </row>
    <row r="1053" spans="6:6" x14ac:dyDescent="0.2">
      <c r="F1053" s="8" t="s">
        <v>3743</v>
      </c>
    </row>
    <row r="1054" spans="6:6" x14ac:dyDescent="0.2">
      <c r="F1054" s="8" t="s">
        <v>3744</v>
      </c>
    </row>
    <row r="1055" spans="6:6" x14ac:dyDescent="0.2">
      <c r="F1055" s="8" t="s">
        <v>3745</v>
      </c>
    </row>
    <row r="1056" spans="6:6" x14ac:dyDescent="0.2">
      <c r="F1056" s="8" t="s">
        <v>3746</v>
      </c>
    </row>
    <row r="1057" spans="6:6" x14ac:dyDescent="0.2">
      <c r="F1057" s="8" t="s">
        <v>3747</v>
      </c>
    </row>
    <row r="1058" spans="6:6" x14ac:dyDescent="0.2">
      <c r="F1058" s="8" t="s">
        <v>3748</v>
      </c>
    </row>
    <row r="1059" spans="6:6" x14ac:dyDescent="0.2">
      <c r="F1059" s="8" t="s">
        <v>3749</v>
      </c>
    </row>
    <row r="1060" spans="6:6" x14ac:dyDescent="0.2">
      <c r="F1060" s="8" t="s">
        <v>3750</v>
      </c>
    </row>
    <row r="1061" spans="6:6" x14ac:dyDescent="0.2">
      <c r="F1061" s="8" t="s">
        <v>3751</v>
      </c>
    </row>
    <row r="1062" spans="6:6" x14ac:dyDescent="0.2">
      <c r="F1062" s="8" t="s">
        <v>3752</v>
      </c>
    </row>
    <row r="1063" spans="6:6" x14ac:dyDescent="0.2">
      <c r="F1063" s="8" t="s">
        <v>3753</v>
      </c>
    </row>
    <row r="1064" spans="6:6" x14ac:dyDescent="0.2">
      <c r="F1064" s="8" t="s">
        <v>3754</v>
      </c>
    </row>
    <row r="1065" spans="6:6" x14ac:dyDescent="0.2">
      <c r="F1065" s="8" t="s">
        <v>3755</v>
      </c>
    </row>
    <row r="1066" spans="6:6" x14ac:dyDescent="0.2">
      <c r="F1066" s="8" t="s">
        <v>3756</v>
      </c>
    </row>
    <row r="1067" spans="6:6" x14ac:dyDescent="0.2">
      <c r="F1067" s="8" t="s">
        <v>3757</v>
      </c>
    </row>
    <row r="1068" spans="6:6" x14ac:dyDescent="0.2">
      <c r="F1068" s="8" t="s">
        <v>3758</v>
      </c>
    </row>
    <row r="1069" spans="6:6" x14ac:dyDescent="0.2">
      <c r="F1069" s="8" t="s">
        <v>3759</v>
      </c>
    </row>
    <row r="1070" spans="6:6" x14ac:dyDescent="0.2">
      <c r="F1070" s="8" t="s">
        <v>3760</v>
      </c>
    </row>
    <row r="1071" spans="6:6" x14ac:dyDescent="0.2">
      <c r="F1071" s="8" t="s">
        <v>3761</v>
      </c>
    </row>
    <row r="1072" spans="6:6" x14ac:dyDescent="0.2">
      <c r="F1072" s="8" t="s">
        <v>3762</v>
      </c>
    </row>
    <row r="1073" spans="6:6" x14ac:dyDescent="0.2">
      <c r="F1073" s="8" t="s">
        <v>3763</v>
      </c>
    </row>
    <row r="1074" spans="6:6" x14ac:dyDescent="0.2">
      <c r="F1074" s="8" t="s">
        <v>3764</v>
      </c>
    </row>
    <row r="1075" spans="6:6" x14ac:dyDescent="0.2">
      <c r="F1075" s="8" t="s">
        <v>3765</v>
      </c>
    </row>
    <row r="1076" spans="6:6" x14ac:dyDescent="0.2">
      <c r="F1076" s="8" t="s">
        <v>3766</v>
      </c>
    </row>
    <row r="1077" spans="6:6" x14ac:dyDescent="0.2">
      <c r="F1077" s="8" t="s">
        <v>3767</v>
      </c>
    </row>
    <row r="1078" spans="6:6" x14ac:dyDescent="0.2">
      <c r="F1078" s="8" t="s">
        <v>3768</v>
      </c>
    </row>
    <row r="1079" spans="6:6" x14ac:dyDescent="0.2">
      <c r="F1079" s="8" t="s">
        <v>3769</v>
      </c>
    </row>
    <row r="1080" spans="6:6" x14ac:dyDescent="0.2">
      <c r="F1080" s="8" t="s">
        <v>3770</v>
      </c>
    </row>
    <row r="1081" spans="6:6" x14ac:dyDescent="0.2">
      <c r="F1081" s="8" t="s">
        <v>3771</v>
      </c>
    </row>
    <row r="1082" spans="6:6" x14ac:dyDescent="0.2">
      <c r="F1082" s="8" t="s">
        <v>3772</v>
      </c>
    </row>
    <row r="1083" spans="6:6" x14ac:dyDescent="0.2">
      <c r="F1083" s="8" t="s">
        <v>3773</v>
      </c>
    </row>
    <row r="1084" spans="6:6" x14ac:dyDescent="0.2">
      <c r="F1084" s="8" t="s">
        <v>3774</v>
      </c>
    </row>
    <row r="1085" spans="6:6" x14ac:dyDescent="0.2">
      <c r="F1085" s="8" t="s">
        <v>3775</v>
      </c>
    </row>
    <row r="1086" spans="6:6" x14ac:dyDescent="0.2">
      <c r="F1086" s="8" t="s">
        <v>3776</v>
      </c>
    </row>
    <row r="1087" spans="6:6" x14ac:dyDescent="0.2">
      <c r="F1087" s="8" t="s">
        <v>3777</v>
      </c>
    </row>
    <row r="1088" spans="6:6" x14ac:dyDescent="0.2">
      <c r="F1088" s="8" t="s">
        <v>3778</v>
      </c>
    </row>
    <row r="1089" spans="6:6" x14ac:dyDescent="0.2">
      <c r="F1089" s="8" t="s">
        <v>3779</v>
      </c>
    </row>
    <row r="1090" spans="6:6" x14ac:dyDescent="0.2">
      <c r="F1090" s="8" t="s">
        <v>3780</v>
      </c>
    </row>
    <row r="1091" spans="6:6" x14ac:dyDescent="0.2">
      <c r="F1091" s="8" t="s">
        <v>3781</v>
      </c>
    </row>
    <row r="1092" spans="6:6" x14ac:dyDescent="0.2">
      <c r="F1092" s="8" t="s">
        <v>3782</v>
      </c>
    </row>
    <row r="1093" spans="6:6" ht="13.5" thickBot="1" x14ac:dyDescent="0.25">
      <c r="F1093" s="81" t="s">
        <v>3783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12" bestFit="1" customWidth="1"/>
    <col min="2" max="2" width="34.85546875" style="12" bestFit="1" customWidth="1"/>
    <col min="3" max="3" width="83" style="42" customWidth="1"/>
    <col min="4" max="4" width="12.28515625" style="174" customWidth="1"/>
    <col min="5" max="5" width="5" customWidth="1"/>
    <col min="6" max="6" width="45.140625" style="67" bestFit="1" customWidth="1"/>
    <col min="7" max="7" width="109.42578125" style="67" customWidth="1"/>
    <col min="8" max="8" width="11.42578125" style="166" customWidth="1"/>
  </cols>
  <sheetData>
    <row r="1" spans="1:8" ht="15.75" x14ac:dyDescent="0.2">
      <c r="A1" s="170" t="s">
        <v>3784</v>
      </c>
      <c r="B1" s="170" t="s">
        <v>4661</v>
      </c>
      <c r="C1" s="171" t="s">
        <v>344</v>
      </c>
      <c r="D1" s="173" t="s">
        <v>3787</v>
      </c>
      <c r="E1" s="63"/>
      <c r="F1" s="165" t="s">
        <v>3786</v>
      </c>
      <c r="G1" s="165" t="s">
        <v>344</v>
      </c>
      <c r="H1" s="167" t="s">
        <v>3787</v>
      </c>
    </row>
    <row r="2" spans="1:8" ht="15.75" x14ac:dyDescent="0.2">
      <c r="A2" s="172" t="s">
        <v>76</v>
      </c>
      <c r="B2" s="172" t="s">
        <v>76</v>
      </c>
      <c r="C2" s="172" t="s">
        <v>76</v>
      </c>
      <c r="D2" s="169" t="s">
        <v>76</v>
      </c>
      <c r="E2" s="198"/>
      <c r="F2" s="168" t="s">
        <v>76</v>
      </c>
      <c r="G2" s="168" t="s">
        <v>76</v>
      </c>
      <c r="H2" s="169" t="s">
        <v>76</v>
      </c>
    </row>
    <row r="3" spans="1:8" x14ac:dyDescent="0.2">
      <c r="A3" s="12" t="s">
        <v>597</v>
      </c>
      <c r="B3" s="12" t="s">
        <v>4663</v>
      </c>
      <c r="C3" s="42" t="s">
        <v>598</v>
      </c>
      <c r="D3" s="174">
        <v>40</v>
      </c>
      <c r="E3" s="198"/>
      <c r="F3" s="67" t="s">
        <v>3788</v>
      </c>
      <c r="G3" s="67" t="s">
        <v>3789</v>
      </c>
      <c r="H3" s="166" t="s">
        <v>3790</v>
      </c>
    </row>
    <row r="4" spans="1:8" ht="25.5" x14ac:dyDescent="0.2">
      <c r="A4" s="12" t="s">
        <v>1481</v>
      </c>
      <c r="B4" s="12" t="s">
        <v>4729</v>
      </c>
      <c r="C4" s="42" t="s">
        <v>1482</v>
      </c>
      <c r="D4" s="174" t="s">
        <v>4583</v>
      </c>
      <c r="E4" s="198"/>
      <c r="F4" s="67" t="s">
        <v>3791</v>
      </c>
      <c r="G4" s="67" t="s">
        <v>3792</v>
      </c>
      <c r="H4" s="166" t="s">
        <v>3793</v>
      </c>
    </row>
    <row r="5" spans="1:8" ht="51" x14ac:dyDescent="0.2">
      <c r="A5" s="12" t="s">
        <v>1948</v>
      </c>
      <c r="B5" s="12" t="s">
        <v>4768</v>
      </c>
      <c r="C5" s="42" t="s">
        <v>1949</v>
      </c>
      <c r="D5" s="174" t="s">
        <v>4603</v>
      </c>
      <c r="E5" s="198"/>
      <c r="F5" s="67" t="s">
        <v>3794</v>
      </c>
      <c r="G5" s="67" t="s">
        <v>3795</v>
      </c>
      <c r="H5" s="166">
        <v>82</v>
      </c>
    </row>
    <row r="6" spans="1:8" x14ac:dyDescent="0.2">
      <c r="A6" s="12" t="s">
        <v>1106</v>
      </c>
      <c r="B6" s="12" t="s">
        <v>4697</v>
      </c>
      <c r="C6" s="42" t="s">
        <v>1107</v>
      </c>
      <c r="D6" s="174">
        <v>49</v>
      </c>
      <c r="E6" s="198"/>
      <c r="F6" s="67" t="s">
        <v>181</v>
      </c>
      <c r="G6" s="67" t="s">
        <v>3796</v>
      </c>
      <c r="H6" s="166" t="s">
        <v>3797</v>
      </c>
    </row>
    <row r="7" spans="1:8" ht="25.5" x14ac:dyDescent="0.2">
      <c r="A7" s="12" t="s">
        <v>1213</v>
      </c>
      <c r="B7" s="12" t="s">
        <v>4706</v>
      </c>
      <c r="C7" s="42" t="s">
        <v>1214</v>
      </c>
      <c r="D7" s="174" t="s">
        <v>4565</v>
      </c>
      <c r="E7" s="198"/>
      <c r="F7" s="67" t="s">
        <v>3798</v>
      </c>
      <c r="G7" s="67" t="s">
        <v>3799</v>
      </c>
      <c r="H7" s="166" t="s">
        <v>3797</v>
      </c>
    </row>
    <row r="8" spans="1:8" x14ac:dyDescent="0.2">
      <c r="A8" s="12" t="s">
        <v>1632</v>
      </c>
      <c r="B8" s="12" t="s">
        <v>4745</v>
      </c>
      <c r="C8" s="42" t="s">
        <v>1633</v>
      </c>
      <c r="D8" s="174" t="s">
        <v>4597</v>
      </c>
      <c r="E8" s="198"/>
      <c r="F8" s="67" t="s">
        <v>3800</v>
      </c>
      <c r="G8" s="67" t="s">
        <v>3801</v>
      </c>
      <c r="H8" s="166" t="s">
        <v>3802</v>
      </c>
    </row>
    <row r="9" spans="1:8" x14ac:dyDescent="0.2">
      <c r="A9" s="12" t="s">
        <v>557</v>
      </c>
      <c r="B9" s="12" t="s">
        <v>4662</v>
      </c>
      <c r="C9" s="42" t="s">
        <v>558</v>
      </c>
      <c r="D9" s="174">
        <v>39</v>
      </c>
      <c r="E9" s="198"/>
      <c r="F9" s="67" t="s">
        <v>4332</v>
      </c>
      <c r="G9" s="67" t="s">
        <v>4333</v>
      </c>
      <c r="H9" s="166" t="s">
        <v>4334</v>
      </c>
    </row>
    <row r="10" spans="1:8" ht="25.5" x14ac:dyDescent="0.2">
      <c r="A10" s="12" t="s">
        <v>1435</v>
      </c>
      <c r="B10" s="12" t="s">
        <v>4724</v>
      </c>
      <c r="C10" s="42" t="s">
        <v>1436</v>
      </c>
      <c r="D10" s="174">
        <v>107</v>
      </c>
      <c r="E10" s="198"/>
      <c r="F10" s="67" t="s">
        <v>3803</v>
      </c>
      <c r="G10" s="67" t="s">
        <v>3804</v>
      </c>
      <c r="H10" s="166" t="s">
        <v>3805</v>
      </c>
    </row>
    <row r="11" spans="1:8" x14ac:dyDescent="0.2">
      <c r="A11" s="12" t="s">
        <v>2619</v>
      </c>
      <c r="B11" s="12" t="s">
        <v>4822</v>
      </c>
      <c r="C11" s="42" t="s">
        <v>2620</v>
      </c>
      <c r="D11" s="174" t="s">
        <v>4656</v>
      </c>
      <c r="E11" s="198"/>
      <c r="F11" s="67" t="s">
        <v>3806</v>
      </c>
      <c r="G11" s="67" t="s">
        <v>3807</v>
      </c>
      <c r="H11" s="166" t="s">
        <v>3808</v>
      </c>
    </row>
    <row r="12" spans="1:8" ht="25.5" x14ac:dyDescent="0.2">
      <c r="A12" s="12" t="s">
        <v>1193</v>
      </c>
      <c r="B12" s="12" t="s">
        <v>4703</v>
      </c>
      <c r="C12" s="42" t="s">
        <v>1194</v>
      </c>
      <c r="D12" s="174" t="s">
        <v>4564</v>
      </c>
      <c r="E12" s="198"/>
      <c r="F12" s="67" t="s">
        <v>4450</v>
      </c>
      <c r="G12" s="67" t="s">
        <v>4451</v>
      </c>
      <c r="H12" s="166" t="s">
        <v>4445</v>
      </c>
    </row>
    <row r="13" spans="1:8" ht="25.5" x14ac:dyDescent="0.2">
      <c r="A13" s="12" t="s">
        <v>1016</v>
      </c>
      <c r="B13" s="12" t="s">
        <v>4688</v>
      </c>
      <c r="C13" s="42" t="s">
        <v>1017</v>
      </c>
      <c r="D13" s="174" t="s">
        <v>4554</v>
      </c>
      <c r="E13" s="198"/>
      <c r="F13" s="67" t="s">
        <v>4478</v>
      </c>
      <c r="G13" s="67" t="s">
        <v>3810</v>
      </c>
      <c r="H13" s="166">
        <v>82</v>
      </c>
    </row>
    <row r="14" spans="1:8" ht="25.5" x14ac:dyDescent="0.2">
      <c r="A14" s="12" t="s">
        <v>1760</v>
      </c>
      <c r="B14" s="12" t="s">
        <v>4754</v>
      </c>
      <c r="C14" s="42" t="s">
        <v>1761</v>
      </c>
      <c r="D14" s="174" t="s">
        <v>4606</v>
      </c>
      <c r="E14" s="198"/>
      <c r="F14" s="67" t="s">
        <v>3812</v>
      </c>
      <c r="G14" s="67" t="s">
        <v>3811</v>
      </c>
      <c r="H14" s="166">
        <v>82</v>
      </c>
    </row>
    <row r="15" spans="1:8" x14ac:dyDescent="0.2">
      <c r="A15" s="12" t="s">
        <v>2471</v>
      </c>
      <c r="B15" s="12" t="s">
        <v>4812</v>
      </c>
      <c r="C15" s="42" t="s">
        <v>2472</v>
      </c>
      <c r="D15" s="174" t="s">
        <v>4646</v>
      </c>
      <c r="E15" s="198"/>
      <c r="F15" s="67" t="s">
        <v>3809</v>
      </c>
      <c r="G15" s="67" t="s">
        <v>3813</v>
      </c>
      <c r="H15" s="166">
        <v>82</v>
      </c>
    </row>
    <row r="16" spans="1:8" ht="38.25" x14ac:dyDescent="0.2">
      <c r="A16" s="12" t="s">
        <v>567</v>
      </c>
      <c r="B16" s="12" t="s">
        <v>4662</v>
      </c>
      <c r="C16" s="42" t="s">
        <v>568</v>
      </c>
      <c r="D16" s="174" t="s">
        <v>4520</v>
      </c>
      <c r="E16" s="198"/>
      <c r="F16" s="67" t="s">
        <v>3814</v>
      </c>
      <c r="G16" s="67" t="s">
        <v>3815</v>
      </c>
      <c r="H16" s="166" t="s">
        <v>3808</v>
      </c>
    </row>
    <row r="17" spans="1:8" ht="25.5" x14ac:dyDescent="0.2">
      <c r="A17" s="12" t="s">
        <v>2639</v>
      </c>
      <c r="B17" s="12" t="s">
        <v>4824</v>
      </c>
      <c r="C17" s="42" t="s">
        <v>2640</v>
      </c>
      <c r="D17" s="174" t="s">
        <v>4639</v>
      </c>
      <c r="E17" s="198"/>
      <c r="F17" s="67" t="s">
        <v>4452</v>
      </c>
      <c r="G17" s="67" t="s">
        <v>4453</v>
      </c>
      <c r="H17" s="166" t="s">
        <v>4445</v>
      </c>
    </row>
    <row r="18" spans="1:8" ht="25.5" x14ac:dyDescent="0.2">
      <c r="A18" s="12" t="s">
        <v>559</v>
      </c>
      <c r="B18" s="12" t="s">
        <v>4662</v>
      </c>
      <c r="C18" s="42" t="s">
        <v>560</v>
      </c>
      <c r="D18" s="174" t="s">
        <v>4519</v>
      </c>
      <c r="E18" s="198"/>
      <c r="F18" s="67" t="s">
        <v>3816</v>
      </c>
      <c r="G18" s="67" t="s">
        <v>3817</v>
      </c>
      <c r="H18" s="166" t="s">
        <v>3818</v>
      </c>
    </row>
    <row r="19" spans="1:8" ht="38.25" x14ac:dyDescent="0.2">
      <c r="A19" s="12" t="s">
        <v>1203</v>
      </c>
      <c r="B19" s="12" t="s">
        <v>4705</v>
      </c>
      <c r="C19" s="42" t="s">
        <v>1204</v>
      </c>
      <c r="D19" s="174" t="s">
        <v>4556</v>
      </c>
      <c r="E19" s="198"/>
      <c r="F19" s="67" t="s">
        <v>3819</v>
      </c>
      <c r="G19" s="67" t="s">
        <v>3820</v>
      </c>
      <c r="H19" s="166" t="s">
        <v>3821</v>
      </c>
    </row>
    <row r="20" spans="1:8" ht="25.5" x14ac:dyDescent="0.2">
      <c r="A20" s="12" t="s">
        <v>1513</v>
      </c>
      <c r="B20" s="12" t="s">
        <v>4733</v>
      </c>
      <c r="C20" s="42" t="s">
        <v>1514</v>
      </c>
      <c r="D20" s="174" t="s">
        <v>4586</v>
      </c>
      <c r="E20" s="198"/>
      <c r="F20" s="67" t="s">
        <v>3822</v>
      </c>
      <c r="G20" s="67" t="s">
        <v>3823</v>
      </c>
      <c r="H20" s="166" t="s">
        <v>3824</v>
      </c>
    </row>
    <row r="21" spans="1:8" ht="63.75" x14ac:dyDescent="0.2">
      <c r="A21" s="12" t="s">
        <v>1515</v>
      </c>
      <c r="B21" s="12" t="s">
        <v>4733</v>
      </c>
      <c r="C21" s="42" t="s">
        <v>1516</v>
      </c>
      <c r="D21" s="174" t="s">
        <v>4586</v>
      </c>
      <c r="E21" s="198"/>
      <c r="F21" s="67" t="s">
        <v>3825</v>
      </c>
      <c r="G21" s="67" t="s">
        <v>3826</v>
      </c>
      <c r="H21" s="166" t="s">
        <v>3824</v>
      </c>
    </row>
    <row r="22" spans="1:8" ht="25.5" x14ac:dyDescent="0.2">
      <c r="A22" s="12" t="s">
        <v>1517</v>
      </c>
      <c r="B22" s="12" t="s">
        <v>4733</v>
      </c>
      <c r="C22" s="42" t="s">
        <v>1518</v>
      </c>
      <c r="D22" s="174" t="s">
        <v>4586</v>
      </c>
      <c r="E22" s="198"/>
      <c r="F22" s="67" t="s">
        <v>3827</v>
      </c>
      <c r="G22" s="67" t="s">
        <v>3828</v>
      </c>
      <c r="H22" s="166" t="s">
        <v>3824</v>
      </c>
    </row>
    <row r="23" spans="1:8" x14ac:dyDescent="0.2">
      <c r="A23" s="12" t="s">
        <v>2242</v>
      </c>
      <c r="B23" s="12" t="s">
        <v>4793</v>
      </c>
      <c r="C23" s="42" t="s">
        <v>2243</v>
      </c>
      <c r="D23" s="174" t="s">
        <v>4635</v>
      </c>
      <c r="E23" s="198"/>
      <c r="F23" s="67" t="s">
        <v>1372</v>
      </c>
      <c r="G23" s="67" t="s">
        <v>3829</v>
      </c>
      <c r="H23" s="166" t="s">
        <v>3824</v>
      </c>
    </row>
    <row r="24" spans="1:8" ht="38.25" x14ac:dyDescent="0.2">
      <c r="A24" s="199" t="s">
        <v>5027</v>
      </c>
      <c r="B24" s="12" t="s">
        <v>4674</v>
      </c>
      <c r="C24" s="42" t="s">
        <v>823</v>
      </c>
      <c r="D24" s="174" t="s">
        <v>4543</v>
      </c>
      <c r="E24" s="198"/>
      <c r="F24" s="67" t="s">
        <v>180</v>
      </c>
      <c r="G24" s="67" t="s">
        <v>3830</v>
      </c>
      <c r="H24" s="166" t="s">
        <v>3824</v>
      </c>
    </row>
    <row r="25" spans="1:8" ht="25.5" x14ac:dyDescent="0.2">
      <c r="A25" s="199" t="s">
        <v>5026</v>
      </c>
      <c r="B25" s="12" t="s">
        <v>4770</v>
      </c>
      <c r="C25" s="42" t="s">
        <v>1974</v>
      </c>
      <c r="D25" s="174" t="s">
        <v>4543</v>
      </c>
      <c r="E25" s="198"/>
      <c r="F25" s="67" t="s">
        <v>3831</v>
      </c>
      <c r="G25" s="67" t="s">
        <v>3832</v>
      </c>
      <c r="H25" s="166" t="s">
        <v>3805</v>
      </c>
    </row>
    <row r="26" spans="1:8" ht="63.75" x14ac:dyDescent="0.2">
      <c r="A26" s="12" t="s">
        <v>1234</v>
      </c>
      <c r="B26" s="12" t="s">
        <v>4708</v>
      </c>
      <c r="C26" s="42" t="s">
        <v>1235</v>
      </c>
      <c r="D26" s="174" t="s">
        <v>3821</v>
      </c>
      <c r="E26" s="198"/>
      <c r="F26" s="67" t="s">
        <v>3833</v>
      </c>
      <c r="G26" s="67" t="s">
        <v>3834</v>
      </c>
      <c r="H26" s="166" t="s">
        <v>3835</v>
      </c>
    </row>
    <row r="27" spans="1:8" ht="25.5" x14ac:dyDescent="0.2">
      <c r="A27" s="12" t="s">
        <v>799</v>
      </c>
      <c r="B27" s="12" t="s">
        <v>4672</v>
      </c>
      <c r="C27" s="42" t="s">
        <v>800</v>
      </c>
      <c r="D27" s="174" t="s">
        <v>4526</v>
      </c>
      <c r="E27" s="198"/>
      <c r="F27" s="67" t="s">
        <v>3836</v>
      </c>
      <c r="G27" s="67" t="s">
        <v>3837</v>
      </c>
      <c r="H27" s="166">
        <v>82</v>
      </c>
    </row>
    <row r="28" spans="1:8" x14ac:dyDescent="0.2">
      <c r="A28" s="12" t="s">
        <v>2323</v>
      </c>
      <c r="B28" s="12" t="s">
        <v>4800</v>
      </c>
      <c r="C28" s="42" t="s">
        <v>2324</v>
      </c>
      <c r="D28" s="174" t="s">
        <v>4624</v>
      </c>
      <c r="E28" s="198"/>
      <c r="F28" s="67" t="s">
        <v>3838</v>
      </c>
      <c r="G28" s="67" t="s">
        <v>3839</v>
      </c>
      <c r="H28" s="166" t="s">
        <v>3835</v>
      </c>
    </row>
    <row r="29" spans="1:8" x14ac:dyDescent="0.2">
      <c r="A29" s="199" t="s">
        <v>5029</v>
      </c>
      <c r="B29" s="12" t="s">
        <v>4707</v>
      </c>
      <c r="C29" s="42" t="s">
        <v>1225</v>
      </c>
      <c r="D29" s="174">
        <v>51</v>
      </c>
      <c r="E29" s="198"/>
      <c r="F29" s="67" t="s">
        <v>4335</v>
      </c>
      <c r="G29" s="67" t="s">
        <v>4336</v>
      </c>
      <c r="H29" s="166" t="s">
        <v>4334</v>
      </c>
    </row>
    <row r="30" spans="1:8" ht="25.5" x14ac:dyDescent="0.2">
      <c r="A30" s="199" t="s">
        <v>5028</v>
      </c>
      <c r="B30" s="12" t="s">
        <v>4786</v>
      </c>
      <c r="C30" s="42" t="s">
        <v>2171</v>
      </c>
      <c r="D30" s="174" t="s">
        <v>4630</v>
      </c>
      <c r="E30" s="198"/>
      <c r="F30" s="67" t="s">
        <v>3840</v>
      </c>
      <c r="G30" s="67" t="s">
        <v>3841</v>
      </c>
      <c r="H30" s="166" t="s">
        <v>3824</v>
      </c>
    </row>
    <row r="31" spans="1:8" x14ac:dyDescent="0.2">
      <c r="A31" s="12" t="s">
        <v>2167</v>
      </c>
      <c r="B31" s="12" t="s">
        <v>4786</v>
      </c>
      <c r="C31" s="42" t="s">
        <v>2168</v>
      </c>
      <c r="D31" s="174" t="s">
        <v>4630</v>
      </c>
      <c r="E31" s="198"/>
      <c r="F31" s="67" t="s">
        <v>3842</v>
      </c>
      <c r="G31" s="67" t="s">
        <v>3843</v>
      </c>
      <c r="H31" s="166" t="s">
        <v>3844</v>
      </c>
    </row>
    <row r="32" spans="1:8" x14ac:dyDescent="0.2">
      <c r="A32" s="12" t="s">
        <v>2169</v>
      </c>
      <c r="B32" s="12" t="s">
        <v>4786</v>
      </c>
      <c r="C32" s="42" t="s">
        <v>2170</v>
      </c>
      <c r="D32" s="174" t="s">
        <v>4630</v>
      </c>
      <c r="E32" s="198"/>
      <c r="F32" s="67" t="s">
        <v>3845</v>
      </c>
      <c r="G32" s="67" t="s">
        <v>3847</v>
      </c>
      <c r="H32" s="166" t="s">
        <v>3805</v>
      </c>
    </row>
    <row r="33" spans="1:8" x14ac:dyDescent="0.2">
      <c r="A33" s="12" t="s">
        <v>1223</v>
      </c>
      <c r="B33" s="12" t="s">
        <v>4707</v>
      </c>
      <c r="C33" s="42" t="s">
        <v>1224</v>
      </c>
      <c r="D33" s="174">
        <v>52</v>
      </c>
      <c r="E33" s="198"/>
      <c r="F33" s="67" t="s">
        <v>4337</v>
      </c>
      <c r="G33" s="67" t="s">
        <v>4338</v>
      </c>
      <c r="H33" s="166" t="s">
        <v>4334</v>
      </c>
    </row>
    <row r="34" spans="1:8" x14ac:dyDescent="0.2">
      <c r="A34" s="12" t="s">
        <v>1970</v>
      </c>
      <c r="B34" s="12" t="s">
        <v>4769</v>
      </c>
      <c r="C34" s="42" t="s">
        <v>1971</v>
      </c>
      <c r="D34" s="174" t="s">
        <v>4609</v>
      </c>
      <c r="E34" s="198"/>
      <c r="F34" s="67" t="s">
        <v>4339</v>
      </c>
      <c r="G34" s="67" t="s">
        <v>4340</v>
      </c>
      <c r="H34" s="166" t="s">
        <v>4334</v>
      </c>
    </row>
    <row r="35" spans="1:8" ht="25.5" x14ac:dyDescent="0.2">
      <c r="A35" s="12" t="s">
        <v>1936</v>
      </c>
      <c r="B35" s="12" t="s">
        <v>4766</v>
      </c>
      <c r="C35" s="42" t="s">
        <v>1937</v>
      </c>
      <c r="D35" s="174" t="s">
        <v>4617</v>
      </c>
      <c r="E35" s="198"/>
      <c r="F35" s="67" t="s">
        <v>3848</v>
      </c>
      <c r="G35" s="67" t="s">
        <v>3849</v>
      </c>
      <c r="H35" s="166" t="s">
        <v>3844</v>
      </c>
    </row>
    <row r="36" spans="1:8" x14ac:dyDescent="0.2">
      <c r="A36" s="12" t="s">
        <v>2438</v>
      </c>
      <c r="B36" s="12" t="s">
        <v>4810</v>
      </c>
      <c r="C36" s="42" t="s">
        <v>2439</v>
      </c>
      <c r="D36" s="174" t="s">
        <v>4644</v>
      </c>
      <c r="E36" s="198"/>
      <c r="F36" s="67" t="s">
        <v>3850</v>
      </c>
      <c r="G36" s="67" t="s">
        <v>3852</v>
      </c>
      <c r="H36" s="166">
        <v>82</v>
      </c>
    </row>
    <row r="37" spans="1:8" ht="25.5" x14ac:dyDescent="0.2">
      <c r="A37" s="12" t="s">
        <v>1068</v>
      </c>
      <c r="B37" s="12" t="s">
        <v>4693</v>
      </c>
      <c r="C37" s="42" t="s">
        <v>1069</v>
      </c>
      <c r="D37" s="174" t="s">
        <v>4558</v>
      </c>
      <c r="E37" s="198"/>
      <c r="F37" s="67" t="s">
        <v>3853</v>
      </c>
      <c r="G37" s="67" t="s">
        <v>3854</v>
      </c>
      <c r="H37" s="166" t="s">
        <v>3855</v>
      </c>
    </row>
    <row r="38" spans="1:8" ht="51" x14ac:dyDescent="0.2">
      <c r="A38" s="12" t="s">
        <v>850</v>
      </c>
      <c r="B38" s="12" t="s">
        <v>4677</v>
      </c>
      <c r="C38" s="42" t="s">
        <v>851</v>
      </c>
      <c r="D38" s="174" t="s">
        <v>4529</v>
      </c>
      <c r="E38" s="198"/>
      <c r="F38" s="67" t="s">
        <v>3856</v>
      </c>
      <c r="G38" s="67" t="s">
        <v>3857</v>
      </c>
      <c r="H38" s="166">
        <v>82</v>
      </c>
    </row>
    <row r="39" spans="1:8" ht="38.25" x14ac:dyDescent="0.2">
      <c r="A39" s="12" t="s">
        <v>2518</v>
      </c>
      <c r="B39" s="12" t="s">
        <v>4815</v>
      </c>
      <c r="C39" s="42" t="s">
        <v>2519</v>
      </c>
      <c r="D39" s="174">
        <v>221</v>
      </c>
      <c r="E39" s="198"/>
      <c r="F39" s="67" t="s">
        <v>3858</v>
      </c>
      <c r="G39" s="67" t="s">
        <v>3859</v>
      </c>
      <c r="H39" s="166">
        <v>83</v>
      </c>
    </row>
    <row r="40" spans="1:8" ht="25.5" x14ac:dyDescent="0.2">
      <c r="A40" s="12" t="s">
        <v>767</v>
      </c>
      <c r="B40" s="12" t="s">
        <v>4670</v>
      </c>
      <c r="C40" s="42" t="s">
        <v>768</v>
      </c>
      <c r="D40" s="174" t="s">
        <v>4530</v>
      </c>
      <c r="E40" s="198"/>
      <c r="F40" s="67" t="s">
        <v>4341</v>
      </c>
      <c r="G40" s="67" t="s">
        <v>4342</v>
      </c>
      <c r="H40" s="166" t="s">
        <v>4334</v>
      </c>
    </row>
    <row r="41" spans="1:8" x14ac:dyDescent="0.2">
      <c r="A41" s="12" t="s">
        <v>2381</v>
      </c>
      <c r="B41" s="12" t="s">
        <v>4806</v>
      </c>
      <c r="C41" s="42" t="s">
        <v>2382</v>
      </c>
      <c r="D41" s="174">
        <v>218</v>
      </c>
      <c r="E41" s="198"/>
      <c r="F41" s="67" t="s">
        <v>3860</v>
      </c>
      <c r="G41" s="67" t="s">
        <v>3862</v>
      </c>
      <c r="H41" s="166">
        <v>83</v>
      </c>
    </row>
    <row r="42" spans="1:8" ht="38.25" x14ac:dyDescent="0.2">
      <c r="A42" s="12" t="s">
        <v>1866</v>
      </c>
      <c r="B42" s="12" t="s">
        <v>4762</v>
      </c>
      <c r="C42" s="42" t="s">
        <v>1867</v>
      </c>
      <c r="D42" s="174">
        <v>210</v>
      </c>
      <c r="E42" s="198"/>
      <c r="F42" s="67" t="s">
        <v>3863</v>
      </c>
      <c r="G42" s="67" t="s">
        <v>3864</v>
      </c>
      <c r="H42" s="166" t="s">
        <v>3855</v>
      </c>
    </row>
    <row r="43" spans="1:8" ht="38.25" x14ac:dyDescent="0.2">
      <c r="A43" s="12" t="s">
        <v>2440</v>
      </c>
      <c r="B43" s="12" t="s">
        <v>4810</v>
      </c>
      <c r="C43" s="42" t="s">
        <v>2441</v>
      </c>
      <c r="D43" s="174" t="s">
        <v>4644</v>
      </c>
      <c r="E43" s="198"/>
      <c r="F43" s="67" t="s">
        <v>3865</v>
      </c>
      <c r="G43" s="67" t="s">
        <v>3866</v>
      </c>
      <c r="H43" s="166" t="s">
        <v>3855</v>
      </c>
    </row>
    <row r="44" spans="1:8" ht="25.5" x14ac:dyDescent="0.2">
      <c r="A44" s="12" t="s">
        <v>1487</v>
      </c>
      <c r="B44" s="12" t="s">
        <v>4730</v>
      </c>
      <c r="C44" s="42" t="s">
        <v>1488</v>
      </c>
      <c r="D44" s="174">
        <v>107</v>
      </c>
      <c r="E44" s="198"/>
      <c r="F44" s="67" t="s">
        <v>3867</v>
      </c>
      <c r="G44" s="67" t="s">
        <v>3868</v>
      </c>
      <c r="H44" s="166">
        <v>83</v>
      </c>
    </row>
    <row r="45" spans="1:8" ht="25.5" x14ac:dyDescent="0.2">
      <c r="A45" s="12" t="s">
        <v>2051</v>
      </c>
      <c r="B45" s="12" t="s">
        <v>4777</v>
      </c>
      <c r="C45" s="42" t="s">
        <v>2052</v>
      </c>
      <c r="D45" s="174">
        <v>214</v>
      </c>
      <c r="E45" s="198"/>
      <c r="F45" s="67" t="s">
        <v>3869</v>
      </c>
      <c r="G45" s="67" t="s">
        <v>3870</v>
      </c>
      <c r="H45" s="166" t="s">
        <v>3793</v>
      </c>
    </row>
    <row r="46" spans="1:8" ht="25.5" x14ac:dyDescent="0.2">
      <c r="A46" s="12" t="s">
        <v>771</v>
      </c>
      <c r="B46" s="12" t="s">
        <v>4670</v>
      </c>
      <c r="C46" s="42" t="s">
        <v>772</v>
      </c>
      <c r="D46" s="174" t="s">
        <v>4530</v>
      </c>
      <c r="E46" s="198"/>
      <c r="F46" s="67" t="s">
        <v>4343</v>
      </c>
      <c r="G46" s="67" t="s">
        <v>4344</v>
      </c>
      <c r="H46" s="166" t="s">
        <v>4334</v>
      </c>
    </row>
    <row r="47" spans="1:8" ht="25.5" x14ac:dyDescent="0.2">
      <c r="A47" s="12" t="s">
        <v>1398</v>
      </c>
      <c r="B47" s="12" t="s">
        <v>4720</v>
      </c>
      <c r="C47" s="42" t="s">
        <v>1399</v>
      </c>
      <c r="D47" s="174" t="s">
        <v>4574</v>
      </c>
      <c r="E47" s="198"/>
      <c r="F47" s="67" t="s">
        <v>93</v>
      </c>
      <c r="G47" s="67" t="s">
        <v>3871</v>
      </c>
      <c r="H47" s="166" t="s">
        <v>3872</v>
      </c>
    </row>
    <row r="48" spans="1:8" x14ac:dyDescent="0.2">
      <c r="A48" s="12" t="s">
        <v>1372</v>
      </c>
      <c r="B48" s="12" t="s">
        <v>4718</v>
      </c>
      <c r="C48" s="42" t="s">
        <v>1373</v>
      </c>
      <c r="D48" s="174" t="s">
        <v>3835</v>
      </c>
      <c r="E48" s="198"/>
      <c r="F48" s="67" t="s">
        <v>3846</v>
      </c>
      <c r="G48" s="67" t="s">
        <v>3873</v>
      </c>
      <c r="H48" s="166">
        <v>83</v>
      </c>
    </row>
    <row r="49" spans="1:8" ht="38.25" x14ac:dyDescent="0.2">
      <c r="A49" s="12" t="s">
        <v>1892</v>
      </c>
      <c r="B49" s="12" t="s">
        <v>4763</v>
      </c>
      <c r="C49" s="42" t="s">
        <v>1893</v>
      </c>
      <c r="D49" s="174" t="s">
        <v>4615</v>
      </c>
      <c r="E49" s="198"/>
      <c r="F49" s="67" t="s">
        <v>3874</v>
      </c>
      <c r="G49" s="67" t="s">
        <v>3875</v>
      </c>
      <c r="H49" s="166" t="s">
        <v>3808</v>
      </c>
    </row>
    <row r="50" spans="1:8" ht="25.5" x14ac:dyDescent="0.2">
      <c r="A50" s="12" t="s">
        <v>683</v>
      </c>
      <c r="B50" s="12" t="s">
        <v>4666</v>
      </c>
      <c r="C50" s="42" t="s">
        <v>684</v>
      </c>
      <c r="D50" s="174" t="s">
        <v>4530</v>
      </c>
      <c r="E50" s="198"/>
      <c r="F50" s="67" t="s">
        <v>3876</v>
      </c>
      <c r="G50" s="67" t="s">
        <v>3877</v>
      </c>
      <c r="H50" s="166" t="s">
        <v>3855</v>
      </c>
    </row>
    <row r="51" spans="1:8" x14ac:dyDescent="0.2">
      <c r="A51" s="12" t="s">
        <v>948</v>
      </c>
      <c r="B51" s="12" t="s">
        <v>4685</v>
      </c>
      <c r="C51" s="42" t="s">
        <v>949</v>
      </c>
      <c r="D51" s="174" t="s">
        <v>4542</v>
      </c>
      <c r="E51" s="198"/>
      <c r="F51" s="67" t="s">
        <v>4454</v>
      </c>
      <c r="G51" s="67" t="s">
        <v>4455</v>
      </c>
      <c r="H51" s="166" t="s">
        <v>4445</v>
      </c>
    </row>
    <row r="52" spans="1:8" ht="38.25" x14ac:dyDescent="0.2">
      <c r="A52" s="12" t="s">
        <v>1008</v>
      </c>
      <c r="B52" s="12" t="s">
        <v>4687</v>
      </c>
      <c r="C52" s="42" t="s">
        <v>1009</v>
      </c>
      <c r="D52" s="174" t="s">
        <v>4553</v>
      </c>
      <c r="E52" s="198"/>
      <c r="F52" s="67" t="s">
        <v>3878</v>
      </c>
      <c r="G52" s="67" t="s">
        <v>3879</v>
      </c>
      <c r="H52" s="166" t="s">
        <v>3793</v>
      </c>
    </row>
    <row r="53" spans="1:8" ht="25.5" x14ac:dyDescent="0.2">
      <c r="A53" s="12" t="s">
        <v>1407</v>
      </c>
      <c r="B53" s="12" t="s">
        <v>4721</v>
      </c>
      <c r="C53" s="42" t="s">
        <v>1408</v>
      </c>
      <c r="D53" s="174" t="s">
        <v>4575</v>
      </c>
      <c r="E53" s="198"/>
      <c r="F53" s="67" t="s">
        <v>3880</v>
      </c>
      <c r="G53" s="67" t="s">
        <v>3881</v>
      </c>
      <c r="H53" s="166" t="s">
        <v>3872</v>
      </c>
    </row>
    <row r="54" spans="1:8" ht="25.5" x14ac:dyDescent="0.2">
      <c r="A54" s="12" t="s">
        <v>1139</v>
      </c>
      <c r="B54" s="12" t="s">
        <v>4699</v>
      </c>
      <c r="C54" s="42" t="s">
        <v>1140</v>
      </c>
      <c r="D54" s="174">
        <v>49</v>
      </c>
      <c r="E54" s="198"/>
      <c r="F54" s="67" t="s">
        <v>3882</v>
      </c>
      <c r="G54" s="67" t="s">
        <v>3884</v>
      </c>
      <c r="H54" s="166">
        <v>83</v>
      </c>
    </row>
    <row r="55" spans="1:8" ht="25.5" x14ac:dyDescent="0.2">
      <c r="A55" s="12" t="s">
        <v>1293</v>
      </c>
      <c r="B55" s="12" t="s">
        <v>4711</v>
      </c>
      <c r="C55" s="42" t="s">
        <v>1294</v>
      </c>
      <c r="D55" s="174">
        <v>52</v>
      </c>
      <c r="E55" s="198"/>
      <c r="F55" s="67" t="s">
        <v>3885</v>
      </c>
      <c r="G55" s="67" t="s">
        <v>3886</v>
      </c>
      <c r="H55" s="166" t="s">
        <v>3872</v>
      </c>
    </row>
    <row r="56" spans="1:8" x14ac:dyDescent="0.2">
      <c r="A56" s="12" t="s">
        <v>599</v>
      </c>
      <c r="B56" s="12" t="s">
        <v>4663</v>
      </c>
      <c r="C56" s="42" t="s">
        <v>600</v>
      </c>
      <c r="D56" s="174">
        <v>40</v>
      </c>
      <c r="E56" s="198"/>
      <c r="F56" s="67" t="s">
        <v>3887</v>
      </c>
      <c r="G56" s="67" t="s">
        <v>3888</v>
      </c>
      <c r="H56" s="166">
        <v>83</v>
      </c>
    </row>
    <row r="57" spans="1:8" x14ac:dyDescent="0.2">
      <c r="A57" s="12" t="s">
        <v>2467</v>
      </c>
      <c r="B57" s="12" t="s">
        <v>4811</v>
      </c>
      <c r="C57" s="42" t="s">
        <v>2468</v>
      </c>
      <c r="D57" s="174" t="s">
        <v>4645</v>
      </c>
      <c r="E57" s="198"/>
      <c r="F57" s="67" t="s">
        <v>3889</v>
      </c>
      <c r="G57" s="67" t="s">
        <v>3890</v>
      </c>
      <c r="H57" s="166" t="s">
        <v>3802</v>
      </c>
    </row>
    <row r="58" spans="1:8" ht="38.25" x14ac:dyDescent="0.2">
      <c r="A58" s="12" t="s">
        <v>1362</v>
      </c>
      <c r="B58" s="12" t="s">
        <v>4717</v>
      </c>
      <c r="C58" s="42" t="s">
        <v>1363</v>
      </c>
      <c r="D58" s="174" t="s">
        <v>4560</v>
      </c>
      <c r="E58" s="198"/>
      <c r="F58" s="67" t="s">
        <v>4345</v>
      </c>
      <c r="G58" s="67" t="s">
        <v>4346</v>
      </c>
      <c r="H58" s="166" t="s">
        <v>4334</v>
      </c>
    </row>
    <row r="59" spans="1:8" ht="38.25" x14ac:dyDescent="0.2">
      <c r="A59" s="12" t="s">
        <v>1259</v>
      </c>
      <c r="B59" s="12" t="s">
        <v>4709</v>
      </c>
      <c r="C59" s="42" t="s">
        <v>1260</v>
      </c>
      <c r="D59" s="174" t="s">
        <v>4568</v>
      </c>
      <c r="E59" s="198"/>
      <c r="F59" s="67" t="s">
        <v>3891</v>
      </c>
      <c r="G59" s="67" t="s">
        <v>3892</v>
      </c>
      <c r="H59" s="166">
        <v>84</v>
      </c>
    </row>
    <row r="60" spans="1:8" ht="25.5" x14ac:dyDescent="0.2">
      <c r="A60" s="12" t="s">
        <v>713</v>
      </c>
      <c r="B60" s="12" t="s">
        <v>4667</v>
      </c>
      <c r="C60" s="42" t="s">
        <v>714</v>
      </c>
      <c r="D60" s="174" t="s">
        <v>4534</v>
      </c>
      <c r="E60" s="198"/>
      <c r="F60" s="67" t="s">
        <v>3893</v>
      </c>
      <c r="G60" s="67" t="s">
        <v>3894</v>
      </c>
      <c r="H60" s="166" t="s">
        <v>3855</v>
      </c>
    </row>
    <row r="61" spans="1:8" ht="38.25" x14ac:dyDescent="0.2">
      <c r="A61" s="12" t="s">
        <v>982</v>
      </c>
      <c r="B61" s="12" t="s">
        <v>4687</v>
      </c>
      <c r="C61" s="42" t="s">
        <v>983</v>
      </c>
      <c r="D61" s="174" t="s">
        <v>4550</v>
      </c>
      <c r="E61" s="198"/>
      <c r="F61" s="67" t="s">
        <v>3895</v>
      </c>
      <c r="G61" s="67" t="s">
        <v>3896</v>
      </c>
      <c r="H61" s="166" t="s">
        <v>3855</v>
      </c>
    </row>
    <row r="62" spans="1:8" ht="25.5" x14ac:dyDescent="0.2">
      <c r="A62" s="12" t="s">
        <v>1735</v>
      </c>
      <c r="B62" s="12" t="s">
        <v>4752</v>
      </c>
      <c r="C62" s="42" t="s">
        <v>1736</v>
      </c>
      <c r="D62" s="174" t="s">
        <v>4555</v>
      </c>
      <c r="E62" s="198"/>
      <c r="F62" s="67" t="s">
        <v>4347</v>
      </c>
      <c r="G62" s="67" t="s">
        <v>4348</v>
      </c>
      <c r="H62" s="166" t="s">
        <v>4334</v>
      </c>
    </row>
    <row r="63" spans="1:8" ht="25.5" x14ac:dyDescent="0.2">
      <c r="A63" s="12" t="s">
        <v>1425</v>
      </c>
      <c r="B63" s="12" t="s">
        <v>4723</v>
      </c>
      <c r="C63" s="42" t="s">
        <v>1426</v>
      </c>
      <c r="D63" s="174" t="s">
        <v>4576</v>
      </c>
      <c r="E63" s="198"/>
      <c r="F63" s="67" t="s">
        <v>3897</v>
      </c>
      <c r="G63" s="67" t="s">
        <v>3898</v>
      </c>
      <c r="H63" s="166" t="s">
        <v>3821</v>
      </c>
    </row>
    <row r="64" spans="1:8" ht="63.75" x14ac:dyDescent="0.2">
      <c r="A64" s="12" t="s">
        <v>876</v>
      </c>
      <c r="B64" s="12" t="s">
        <v>4679</v>
      </c>
      <c r="C64" s="42" t="s">
        <v>877</v>
      </c>
      <c r="D64" s="174" t="s">
        <v>4542</v>
      </c>
      <c r="E64" s="198"/>
      <c r="F64" s="67" t="s">
        <v>3899</v>
      </c>
      <c r="G64" s="67" t="s">
        <v>3900</v>
      </c>
      <c r="H64" s="166" t="s">
        <v>3855</v>
      </c>
    </row>
    <row r="65" spans="1:8" ht="25.5" x14ac:dyDescent="0.2">
      <c r="A65" s="12" t="s">
        <v>950</v>
      </c>
      <c r="B65" s="12" t="s">
        <v>4685</v>
      </c>
      <c r="C65" s="42" t="s">
        <v>951</v>
      </c>
      <c r="D65" s="174" t="s">
        <v>4542</v>
      </c>
      <c r="E65" s="198"/>
      <c r="F65" s="67" t="s">
        <v>3901</v>
      </c>
      <c r="G65" s="67" t="s">
        <v>3902</v>
      </c>
      <c r="H65" s="166" t="s">
        <v>3835</v>
      </c>
    </row>
    <row r="66" spans="1:8" ht="38.25" x14ac:dyDescent="0.2">
      <c r="A66" s="12" t="s">
        <v>2202</v>
      </c>
      <c r="B66" s="12" t="s">
        <v>4789</v>
      </c>
      <c r="C66" s="42" t="s">
        <v>2203</v>
      </c>
      <c r="D66" s="174" t="s">
        <v>4631</v>
      </c>
      <c r="E66" s="198"/>
      <c r="F66" s="67" t="s">
        <v>4349</v>
      </c>
      <c r="G66" s="67" t="s">
        <v>4350</v>
      </c>
      <c r="H66" s="166" t="s">
        <v>4334</v>
      </c>
    </row>
    <row r="67" spans="1:8" x14ac:dyDescent="0.2">
      <c r="A67" s="12" t="s">
        <v>1090</v>
      </c>
      <c r="B67" s="12" t="s">
        <v>4695</v>
      </c>
      <c r="C67" s="42" t="s">
        <v>1091</v>
      </c>
      <c r="D67" s="174" t="s">
        <v>4552</v>
      </c>
      <c r="E67" s="198"/>
      <c r="F67" s="67" t="s">
        <v>3903</v>
      </c>
      <c r="G67" s="67" t="s">
        <v>3904</v>
      </c>
      <c r="H67" s="166" t="s">
        <v>3905</v>
      </c>
    </row>
    <row r="68" spans="1:8" x14ac:dyDescent="0.2">
      <c r="A68" s="12" t="s">
        <v>2629</v>
      </c>
      <c r="B68" s="12" t="s">
        <v>4823</v>
      </c>
      <c r="C68" s="42" t="s">
        <v>2630</v>
      </c>
      <c r="D68" s="174" t="s">
        <v>4656</v>
      </c>
      <c r="E68" s="198"/>
      <c r="F68" s="67" t="s">
        <v>4351</v>
      </c>
      <c r="G68" s="67" t="s">
        <v>4352</v>
      </c>
      <c r="H68" s="166" t="s">
        <v>4334</v>
      </c>
    </row>
    <row r="69" spans="1:8" ht="25.5" x14ac:dyDescent="0.2">
      <c r="A69" s="12" t="s">
        <v>2186</v>
      </c>
      <c r="B69" s="12" t="s">
        <v>4788</v>
      </c>
      <c r="C69" s="42" t="s">
        <v>2187</v>
      </c>
      <c r="D69" s="174" t="s">
        <v>4631</v>
      </c>
      <c r="E69" s="198"/>
      <c r="F69" s="67" t="s">
        <v>3906</v>
      </c>
      <c r="G69" s="67" t="s">
        <v>3907</v>
      </c>
      <c r="H69" s="166" t="s">
        <v>3802</v>
      </c>
    </row>
    <row r="70" spans="1:8" ht="38.25" x14ac:dyDescent="0.2">
      <c r="A70" s="12" t="s">
        <v>1205</v>
      </c>
      <c r="B70" s="12" t="s">
        <v>4705</v>
      </c>
      <c r="C70" s="42" t="s">
        <v>1206</v>
      </c>
      <c r="D70" s="174" t="s">
        <v>4556</v>
      </c>
      <c r="E70" s="198"/>
      <c r="F70" s="67" t="s">
        <v>3908</v>
      </c>
      <c r="G70" s="67" t="s">
        <v>3909</v>
      </c>
      <c r="H70" s="166" t="s">
        <v>3905</v>
      </c>
    </row>
    <row r="71" spans="1:8" ht="25.5" x14ac:dyDescent="0.2">
      <c r="A71" s="12" t="s">
        <v>2442</v>
      </c>
      <c r="B71" s="12" t="s">
        <v>4810</v>
      </c>
      <c r="C71" s="42" t="s">
        <v>2443</v>
      </c>
      <c r="D71" s="174" t="s">
        <v>4644</v>
      </c>
      <c r="E71" s="198"/>
      <c r="F71" s="67" t="s">
        <v>3910</v>
      </c>
      <c r="G71" s="67" t="s">
        <v>3911</v>
      </c>
      <c r="H71" s="166">
        <v>84</v>
      </c>
    </row>
    <row r="72" spans="1:8" x14ac:dyDescent="0.2">
      <c r="A72" s="12" t="s">
        <v>2444</v>
      </c>
      <c r="B72" s="12" t="s">
        <v>4810</v>
      </c>
      <c r="C72" s="42" t="s">
        <v>2445</v>
      </c>
      <c r="D72" s="174" t="s">
        <v>4644</v>
      </c>
      <c r="E72" s="198"/>
      <c r="F72" s="67" t="s">
        <v>4484</v>
      </c>
      <c r="G72" s="67" t="s">
        <v>3912</v>
      </c>
      <c r="H72" s="166">
        <v>84</v>
      </c>
    </row>
    <row r="73" spans="1:8" x14ac:dyDescent="0.2">
      <c r="A73" s="12" t="s">
        <v>2446</v>
      </c>
      <c r="B73" s="12" t="s">
        <v>4810</v>
      </c>
      <c r="C73" s="42" t="s">
        <v>2447</v>
      </c>
      <c r="D73" s="174" t="s">
        <v>4644</v>
      </c>
      <c r="E73" s="198"/>
      <c r="F73" s="67" t="s">
        <v>4484</v>
      </c>
      <c r="G73" s="67" t="s">
        <v>3912</v>
      </c>
      <c r="H73" s="166">
        <v>84</v>
      </c>
    </row>
    <row r="74" spans="1:8" ht="25.5" x14ac:dyDescent="0.2">
      <c r="A74" s="12" t="s">
        <v>2607</v>
      </c>
      <c r="B74" s="12" t="s">
        <v>4821</v>
      </c>
      <c r="C74" s="42" t="s">
        <v>2608</v>
      </c>
      <c r="D74" s="174" t="s">
        <v>4655</v>
      </c>
      <c r="E74" s="198"/>
      <c r="F74" s="67" t="s">
        <v>4479</v>
      </c>
      <c r="G74" s="67" t="s">
        <v>3912</v>
      </c>
      <c r="H74" s="166">
        <v>84</v>
      </c>
    </row>
    <row r="75" spans="1:8" x14ac:dyDescent="0.2">
      <c r="A75" s="12" t="s">
        <v>2609</v>
      </c>
      <c r="B75" s="12" t="s">
        <v>4821</v>
      </c>
      <c r="C75" s="42" t="s">
        <v>2610</v>
      </c>
      <c r="D75" s="174" t="s">
        <v>4655</v>
      </c>
      <c r="E75" s="198"/>
      <c r="F75" s="67" t="s">
        <v>4480</v>
      </c>
      <c r="G75" s="67" t="s">
        <v>3912</v>
      </c>
      <c r="H75" s="166">
        <v>84</v>
      </c>
    </row>
    <row r="76" spans="1:8" x14ac:dyDescent="0.2">
      <c r="A76" s="12" t="s">
        <v>2611</v>
      </c>
      <c r="B76" s="12" t="s">
        <v>4821</v>
      </c>
      <c r="C76" s="42" t="s">
        <v>2612</v>
      </c>
      <c r="D76" s="174" t="s">
        <v>4655</v>
      </c>
      <c r="E76" s="198"/>
      <c r="F76" s="67" t="s">
        <v>327</v>
      </c>
      <c r="G76" s="67" t="s">
        <v>3912</v>
      </c>
      <c r="H76" s="166">
        <v>84</v>
      </c>
    </row>
    <row r="77" spans="1:8" x14ac:dyDescent="0.2">
      <c r="A77" s="12" t="s">
        <v>1173</v>
      </c>
      <c r="B77" s="12" t="s">
        <v>4702</v>
      </c>
      <c r="C77" s="42" t="s">
        <v>1174</v>
      </c>
      <c r="D77" s="174" t="s">
        <v>4561</v>
      </c>
      <c r="E77" s="198"/>
      <c r="F77" s="67" t="s">
        <v>4481</v>
      </c>
      <c r="G77" s="67" t="s">
        <v>3912</v>
      </c>
      <c r="H77" s="166">
        <v>84</v>
      </c>
    </row>
    <row r="78" spans="1:8" ht="25.5" x14ac:dyDescent="0.2">
      <c r="A78" s="12" t="s">
        <v>2127</v>
      </c>
      <c r="B78" s="12" t="s">
        <v>4783</v>
      </c>
      <c r="C78" s="42" t="s">
        <v>2128</v>
      </c>
      <c r="D78" s="174" t="s">
        <v>4627</v>
      </c>
      <c r="E78" s="198"/>
      <c r="F78" s="67" t="s">
        <v>4482</v>
      </c>
      <c r="G78" s="67" t="s">
        <v>3912</v>
      </c>
      <c r="H78" s="166">
        <v>84</v>
      </c>
    </row>
    <row r="79" spans="1:8" ht="25.5" x14ac:dyDescent="0.2">
      <c r="A79" s="12" t="s">
        <v>1698</v>
      </c>
      <c r="B79" s="12" t="s">
        <v>4750</v>
      </c>
      <c r="C79" s="42" t="s">
        <v>1699</v>
      </c>
      <c r="D79" s="174" t="s">
        <v>4555</v>
      </c>
      <c r="E79" s="198"/>
      <c r="F79" s="67" t="s">
        <v>4483</v>
      </c>
      <c r="G79" s="67" t="s">
        <v>3912</v>
      </c>
      <c r="H79" s="166">
        <v>84</v>
      </c>
    </row>
    <row r="80" spans="1:8" ht="38.25" x14ac:dyDescent="0.2">
      <c r="A80" s="12" t="s">
        <v>98</v>
      </c>
      <c r="B80" s="12" t="s">
        <v>4665</v>
      </c>
      <c r="C80" s="42" t="s">
        <v>664</v>
      </c>
      <c r="D80" s="174">
        <v>41</v>
      </c>
      <c r="E80" s="198"/>
      <c r="F80" s="67" t="s">
        <v>3913</v>
      </c>
      <c r="G80" s="67" t="s">
        <v>3914</v>
      </c>
      <c r="H80" s="166" t="s">
        <v>3818</v>
      </c>
    </row>
    <row r="81" spans="1:8" ht="25.5" x14ac:dyDescent="0.2">
      <c r="A81" s="12" t="s">
        <v>2425</v>
      </c>
      <c r="B81" s="12" t="s">
        <v>4809</v>
      </c>
      <c r="C81" s="42" t="s">
        <v>2426</v>
      </c>
      <c r="D81" s="174" t="s">
        <v>4643</v>
      </c>
      <c r="E81" s="198"/>
      <c r="F81" s="67" t="s">
        <v>3915</v>
      </c>
      <c r="G81" s="67" t="s">
        <v>3916</v>
      </c>
      <c r="H81" s="166">
        <v>84</v>
      </c>
    </row>
    <row r="82" spans="1:8" x14ac:dyDescent="0.2">
      <c r="A82" s="12" t="s">
        <v>2110</v>
      </c>
      <c r="B82" s="12" t="s">
        <v>4782</v>
      </c>
      <c r="C82" s="42" t="s">
        <v>2111</v>
      </c>
      <c r="D82" s="174" t="s">
        <v>4619</v>
      </c>
      <c r="E82" s="198"/>
      <c r="F82" s="67" t="s">
        <v>4485</v>
      </c>
      <c r="G82" s="67" t="s">
        <v>3917</v>
      </c>
      <c r="H82" s="166" t="s">
        <v>3802</v>
      </c>
    </row>
    <row r="83" spans="1:8" x14ac:dyDescent="0.2">
      <c r="A83" s="12" t="s">
        <v>2448</v>
      </c>
      <c r="B83" s="12" t="s">
        <v>4810</v>
      </c>
      <c r="C83" s="42" t="s">
        <v>2449</v>
      </c>
      <c r="D83" s="174" t="s">
        <v>4644</v>
      </c>
      <c r="E83" s="198"/>
      <c r="F83" s="67" t="s">
        <v>4486</v>
      </c>
      <c r="G83" s="67" t="s">
        <v>3917</v>
      </c>
      <c r="H83" s="166" t="s">
        <v>3802</v>
      </c>
    </row>
    <row r="84" spans="1:8" ht="25.5" x14ac:dyDescent="0.2">
      <c r="A84" s="12" t="s">
        <v>1537</v>
      </c>
      <c r="B84" s="12" t="s">
        <v>4736</v>
      </c>
      <c r="C84" s="42" t="s">
        <v>1538</v>
      </c>
      <c r="D84" s="174" t="s">
        <v>4589</v>
      </c>
      <c r="E84" s="198"/>
      <c r="F84" s="67" t="s">
        <v>4487</v>
      </c>
      <c r="G84" s="67" t="s">
        <v>3917</v>
      </c>
      <c r="H84" s="166" t="s">
        <v>3802</v>
      </c>
    </row>
    <row r="85" spans="1:8" ht="25.5" x14ac:dyDescent="0.2">
      <c r="A85" s="12" t="s">
        <v>1872</v>
      </c>
      <c r="B85" s="12" t="s">
        <v>4762</v>
      </c>
      <c r="C85" s="42" t="s">
        <v>1873</v>
      </c>
      <c r="D85" s="174" t="s">
        <v>4614</v>
      </c>
      <c r="E85" s="198"/>
      <c r="F85" s="67" t="s">
        <v>4488</v>
      </c>
      <c r="G85" s="67" t="s">
        <v>3917</v>
      </c>
      <c r="H85" s="166" t="s">
        <v>3802</v>
      </c>
    </row>
    <row r="86" spans="1:8" ht="25.5" x14ac:dyDescent="0.2">
      <c r="A86" s="12" t="s">
        <v>1874</v>
      </c>
      <c r="B86" s="12" t="s">
        <v>4762</v>
      </c>
      <c r="C86" s="42" t="s">
        <v>1875</v>
      </c>
      <c r="D86" s="174" t="s">
        <v>4614</v>
      </c>
      <c r="E86" s="198"/>
      <c r="F86" s="67" t="s">
        <v>4489</v>
      </c>
      <c r="G86" s="67" t="s">
        <v>3917</v>
      </c>
      <c r="H86" s="166" t="s">
        <v>3802</v>
      </c>
    </row>
    <row r="87" spans="1:8" ht="38.25" x14ac:dyDescent="0.2">
      <c r="A87" s="12" t="s">
        <v>1876</v>
      </c>
      <c r="B87" s="12" t="s">
        <v>4762</v>
      </c>
      <c r="C87" s="42" t="s">
        <v>1877</v>
      </c>
      <c r="D87" s="174" t="s">
        <v>4614</v>
      </c>
      <c r="E87" s="198"/>
      <c r="F87" s="67" t="s">
        <v>3918</v>
      </c>
      <c r="G87" s="67" t="s">
        <v>3919</v>
      </c>
      <c r="H87" s="166" t="s">
        <v>3920</v>
      </c>
    </row>
    <row r="88" spans="1:8" x14ac:dyDescent="0.2">
      <c r="A88" s="12" t="s">
        <v>1958</v>
      </c>
      <c r="B88" s="12" t="s">
        <v>4769</v>
      </c>
      <c r="C88" s="42" t="s">
        <v>1959</v>
      </c>
      <c r="D88" s="174" t="s">
        <v>4619</v>
      </c>
      <c r="E88" s="198"/>
      <c r="F88" s="67" t="s">
        <v>3921</v>
      </c>
      <c r="G88" s="67" t="s">
        <v>3922</v>
      </c>
      <c r="H88" s="166" t="s">
        <v>3802</v>
      </c>
    </row>
    <row r="89" spans="1:8" ht="25.5" x14ac:dyDescent="0.2">
      <c r="A89" s="12" t="s">
        <v>872</v>
      </c>
      <c r="B89" s="12" t="s">
        <v>4679</v>
      </c>
      <c r="C89" s="42" t="s">
        <v>873</v>
      </c>
      <c r="D89" s="174">
        <v>43</v>
      </c>
      <c r="E89" s="198"/>
      <c r="F89" s="67" t="s">
        <v>3923</v>
      </c>
      <c r="G89" s="67" t="s">
        <v>3924</v>
      </c>
      <c r="H89" s="166" t="s">
        <v>3808</v>
      </c>
    </row>
    <row r="90" spans="1:8" ht="38.25" x14ac:dyDescent="0.2">
      <c r="A90" s="12" t="s">
        <v>2553</v>
      </c>
      <c r="B90" s="12" t="s">
        <v>4817</v>
      </c>
      <c r="C90" s="42" t="s">
        <v>2554</v>
      </c>
      <c r="D90" s="174" t="s">
        <v>4605</v>
      </c>
      <c r="E90" s="198"/>
      <c r="F90" s="67" t="s">
        <v>3925</v>
      </c>
      <c r="G90" s="67" t="s">
        <v>3926</v>
      </c>
      <c r="H90" s="166">
        <v>84</v>
      </c>
    </row>
    <row r="91" spans="1:8" ht="25.5" x14ac:dyDescent="0.2">
      <c r="A91" s="12" t="s">
        <v>2026</v>
      </c>
      <c r="B91" s="12" t="s">
        <v>4774</v>
      </c>
      <c r="C91" s="42" t="s">
        <v>2027</v>
      </c>
      <c r="D91" s="174" t="s">
        <v>4622</v>
      </c>
      <c r="E91" s="198"/>
      <c r="F91" s="67" t="s">
        <v>3927</v>
      </c>
      <c r="G91" s="67" t="s">
        <v>3928</v>
      </c>
      <c r="H91" s="166">
        <v>84</v>
      </c>
    </row>
    <row r="92" spans="1:8" ht="25.5" x14ac:dyDescent="0.2">
      <c r="A92" s="12" t="s">
        <v>886</v>
      </c>
      <c r="B92" s="12" t="s">
        <v>4680</v>
      </c>
      <c r="C92" s="42" t="s">
        <v>887</v>
      </c>
      <c r="D92" s="174">
        <v>44</v>
      </c>
      <c r="E92" s="198"/>
      <c r="F92" s="67" t="s">
        <v>3929</v>
      </c>
      <c r="G92" s="67" t="s">
        <v>3930</v>
      </c>
      <c r="H92" s="166">
        <v>84</v>
      </c>
    </row>
    <row r="93" spans="1:8" ht="25.5" x14ac:dyDescent="0.2">
      <c r="A93" s="12" t="s">
        <v>2254</v>
      </c>
      <c r="B93" s="12" t="s">
        <v>4794</v>
      </c>
      <c r="C93" s="42" t="s">
        <v>2255</v>
      </c>
      <c r="D93" s="174" t="s">
        <v>4636</v>
      </c>
      <c r="E93" s="198"/>
      <c r="F93" s="67" t="s">
        <v>3931</v>
      </c>
      <c r="G93" s="67" t="s">
        <v>3932</v>
      </c>
      <c r="H93" s="166" t="s">
        <v>3855</v>
      </c>
    </row>
    <row r="94" spans="1:8" ht="25.5" x14ac:dyDescent="0.2">
      <c r="A94" s="12" t="s">
        <v>2487</v>
      </c>
      <c r="B94" s="12" t="s">
        <v>4813</v>
      </c>
      <c r="C94" s="42" t="s">
        <v>2488</v>
      </c>
      <c r="D94" s="174" t="s">
        <v>4647</v>
      </c>
      <c r="E94" s="198"/>
      <c r="F94" s="67" t="s">
        <v>3933</v>
      </c>
      <c r="G94" s="67" t="s">
        <v>3934</v>
      </c>
      <c r="H94" s="166" t="s">
        <v>3935</v>
      </c>
    </row>
    <row r="95" spans="1:8" ht="25.5" x14ac:dyDescent="0.2">
      <c r="A95" s="12" t="s">
        <v>2489</v>
      </c>
      <c r="B95" s="12" t="s">
        <v>4813</v>
      </c>
      <c r="C95" s="42" t="s">
        <v>2490</v>
      </c>
      <c r="D95" s="174" t="s">
        <v>4647</v>
      </c>
      <c r="E95" s="198"/>
      <c r="F95" s="67" t="s">
        <v>3933</v>
      </c>
      <c r="G95" s="67" t="s">
        <v>4433</v>
      </c>
      <c r="H95" s="166" t="s">
        <v>4218</v>
      </c>
    </row>
    <row r="96" spans="1:8" ht="63.75" x14ac:dyDescent="0.2">
      <c r="A96" s="12" t="s">
        <v>2218</v>
      </c>
      <c r="B96" s="12" t="s">
        <v>4791</v>
      </c>
      <c r="C96" s="42" t="s">
        <v>2219</v>
      </c>
      <c r="D96" s="174" t="s">
        <v>4633</v>
      </c>
      <c r="E96" s="198"/>
      <c r="F96" s="67" t="s">
        <v>3936</v>
      </c>
      <c r="G96" s="67" t="s">
        <v>3937</v>
      </c>
      <c r="H96" s="166" t="s">
        <v>3802</v>
      </c>
    </row>
    <row r="97" spans="1:8" ht="25.5" x14ac:dyDescent="0.2">
      <c r="A97" s="12" t="s">
        <v>2455</v>
      </c>
      <c r="B97" s="12" t="s">
        <v>4811</v>
      </c>
      <c r="C97" s="42" t="s">
        <v>2456</v>
      </c>
      <c r="D97" s="174" t="s">
        <v>4645</v>
      </c>
      <c r="E97" s="198"/>
      <c r="F97" s="67" t="s">
        <v>3938</v>
      </c>
      <c r="G97" s="67" t="s">
        <v>3939</v>
      </c>
      <c r="H97" s="166">
        <v>84</v>
      </c>
    </row>
    <row r="98" spans="1:8" ht="51" x14ac:dyDescent="0.2">
      <c r="A98" s="12" t="s">
        <v>2094</v>
      </c>
      <c r="B98" s="12" t="s">
        <v>4781</v>
      </c>
      <c r="C98" s="42" t="s">
        <v>2095</v>
      </c>
      <c r="D98" s="174" t="s">
        <v>4625</v>
      </c>
      <c r="E98" s="198"/>
      <c r="F98" s="67" t="s">
        <v>3938</v>
      </c>
      <c r="G98" s="67" t="s">
        <v>3939</v>
      </c>
      <c r="H98" s="166">
        <v>84</v>
      </c>
    </row>
    <row r="99" spans="1:8" x14ac:dyDescent="0.2">
      <c r="A99" s="12" t="s">
        <v>1594</v>
      </c>
      <c r="B99" s="12" t="s">
        <v>4741</v>
      </c>
      <c r="C99" s="42" t="s">
        <v>1595</v>
      </c>
      <c r="D99" s="174" t="s">
        <v>4594</v>
      </c>
      <c r="E99" s="198"/>
      <c r="F99" s="67" t="s">
        <v>3940</v>
      </c>
      <c r="G99" s="67" t="s">
        <v>3941</v>
      </c>
      <c r="H99" s="166" t="s">
        <v>3920</v>
      </c>
    </row>
    <row r="100" spans="1:8" x14ac:dyDescent="0.2">
      <c r="A100" s="12" t="s">
        <v>1092</v>
      </c>
      <c r="B100" s="12" t="s">
        <v>4695</v>
      </c>
      <c r="C100" s="42" t="s">
        <v>1093</v>
      </c>
      <c r="D100" s="174" t="s">
        <v>4552</v>
      </c>
      <c r="E100" s="198"/>
      <c r="F100" s="67" t="s">
        <v>3942</v>
      </c>
      <c r="G100" s="67" t="s">
        <v>3943</v>
      </c>
      <c r="H100" s="166" t="s">
        <v>3920</v>
      </c>
    </row>
    <row r="101" spans="1:8" ht="51" x14ac:dyDescent="0.2">
      <c r="A101" s="12" t="s">
        <v>2161</v>
      </c>
      <c r="B101" s="12" t="s">
        <v>4785</v>
      </c>
      <c r="C101" s="42" t="s">
        <v>2162</v>
      </c>
      <c r="D101" s="174" t="s">
        <v>4620</v>
      </c>
      <c r="E101" s="198"/>
      <c r="F101" s="67" t="s">
        <v>3944</v>
      </c>
      <c r="G101" s="67" t="s">
        <v>3945</v>
      </c>
      <c r="H101" s="166">
        <v>85</v>
      </c>
    </row>
    <row r="102" spans="1:8" ht="38.25" x14ac:dyDescent="0.2">
      <c r="A102" s="12" t="s">
        <v>2575</v>
      </c>
      <c r="B102" s="12" t="s">
        <v>4819</v>
      </c>
      <c r="C102" s="42" t="s">
        <v>2576</v>
      </c>
      <c r="D102" s="174" t="s">
        <v>4653</v>
      </c>
      <c r="E102" s="198"/>
      <c r="F102" s="67" t="s">
        <v>3946</v>
      </c>
      <c r="G102" s="67" t="s">
        <v>3947</v>
      </c>
      <c r="H102" s="166">
        <v>85</v>
      </c>
    </row>
    <row r="103" spans="1:8" ht="25.5" x14ac:dyDescent="0.2">
      <c r="A103" s="12" t="s">
        <v>1390</v>
      </c>
      <c r="B103" s="12" t="s">
        <v>4719</v>
      </c>
      <c r="C103" s="42" t="s">
        <v>1391</v>
      </c>
      <c r="D103" s="174" t="s">
        <v>4573</v>
      </c>
      <c r="E103" s="198"/>
      <c r="F103" s="67" t="s">
        <v>3948</v>
      </c>
      <c r="G103" s="67" t="s">
        <v>3950</v>
      </c>
      <c r="H103" s="166">
        <v>85</v>
      </c>
    </row>
    <row r="104" spans="1:8" x14ac:dyDescent="0.2">
      <c r="A104" s="12" t="s">
        <v>1329</v>
      </c>
      <c r="B104" s="12" t="s">
        <v>4713</v>
      </c>
      <c r="C104" s="42" t="s">
        <v>1330</v>
      </c>
      <c r="D104" s="174" t="s">
        <v>4572</v>
      </c>
      <c r="E104" s="198"/>
      <c r="F104" s="67" t="s">
        <v>3951</v>
      </c>
      <c r="G104" s="67" t="s">
        <v>3952</v>
      </c>
      <c r="H104" s="166" t="s">
        <v>3953</v>
      </c>
    </row>
    <row r="105" spans="1:8" ht="51" x14ac:dyDescent="0.2">
      <c r="A105" s="12" t="s">
        <v>1634</v>
      </c>
      <c r="B105" s="12" t="s">
        <v>4745</v>
      </c>
      <c r="C105" s="42" t="s">
        <v>1635</v>
      </c>
      <c r="D105" s="174" t="s">
        <v>4598</v>
      </c>
      <c r="E105" s="198"/>
      <c r="F105" s="67" t="s">
        <v>4353</v>
      </c>
      <c r="G105" s="67" t="s">
        <v>4354</v>
      </c>
      <c r="H105" s="166" t="s">
        <v>4355</v>
      </c>
    </row>
    <row r="106" spans="1:8" x14ac:dyDescent="0.2">
      <c r="A106" s="12" t="s">
        <v>2106</v>
      </c>
      <c r="B106" s="12" t="s">
        <v>4781</v>
      </c>
      <c r="C106" s="42" t="s">
        <v>2107</v>
      </c>
      <c r="D106" s="174" t="s">
        <v>4625</v>
      </c>
      <c r="E106" s="198"/>
      <c r="F106" s="67" t="s">
        <v>3954</v>
      </c>
      <c r="G106" s="67" t="s">
        <v>3955</v>
      </c>
      <c r="H106" s="166" t="s">
        <v>3844</v>
      </c>
    </row>
    <row r="107" spans="1:8" x14ac:dyDescent="0.2">
      <c r="A107" s="12" t="s">
        <v>2296</v>
      </c>
      <c r="B107" s="12" t="s">
        <v>4797</v>
      </c>
      <c r="C107" s="42" t="s">
        <v>2297</v>
      </c>
      <c r="D107" s="174" t="s">
        <v>4624</v>
      </c>
      <c r="E107" s="198"/>
      <c r="F107" s="67" t="s">
        <v>3956</v>
      </c>
      <c r="G107" s="67" t="s">
        <v>3957</v>
      </c>
      <c r="H107" s="166" t="s">
        <v>3958</v>
      </c>
    </row>
    <row r="108" spans="1:8" x14ac:dyDescent="0.2">
      <c r="A108" s="12" t="s">
        <v>1245</v>
      </c>
      <c r="B108" s="12" t="s">
        <v>4709</v>
      </c>
      <c r="C108" s="42" t="s">
        <v>1246</v>
      </c>
      <c r="D108" s="174" t="s">
        <v>4562</v>
      </c>
      <c r="E108" s="198"/>
      <c r="F108" s="67" t="s">
        <v>3959</v>
      </c>
      <c r="G108" s="67" t="s">
        <v>3960</v>
      </c>
      <c r="H108" s="166" t="s">
        <v>3905</v>
      </c>
    </row>
    <row r="109" spans="1:8" ht="76.5" x14ac:dyDescent="0.2">
      <c r="A109" s="12" t="s">
        <v>2196</v>
      </c>
      <c r="B109" s="12" t="s">
        <v>4789</v>
      </c>
      <c r="C109" s="42" t="s">
        <v>2197</v>
      </c>
      <c r="D109" s="174" t="s">
        <v>4631</v>
      </c>
      <c r="E109" s="198"/>
      <c r="F109" s="67" t="s">
        <v>3961</v>
      </c>
      <c r="G109" s="67" t="s">
        <v>3962</v>
      </c>
      <c r="H109" s="166" t="s">
        <v>3920</v>
      </c>
    </row>
    <row r="110" spans="1:8" x14ac:dyDescent="0.2">
      <c r="A110" s="12" t="s">
        <v>1674</v>
      </c>
      <c r="B110" s="12" t="s">
        <v>4748</v>
      </c>
      <c r="C110" s="42" t="s">
        <v>1675</v>
      </c>
      <c r="D110" s="174" t="s">
        <v>4599</v>
      </c>
      <c r="E110" s="198"/>
      <c r="F110" s="67" t="s">
        <v>4356</v>
      </c>
      <c r="G110" s="67" t="s">
        <v>4357</v>
      </c>
      <c r="H110" s="166" t="s">
        <v>4355</v>
      </c>
    </row>
    <row r="111" spans="1:8" x14ac:dyDescent="0.2">
      <c r="A111" s="12" t="s">
        <v>927</v>
      </c>
      <c r="B111" s="12" t="s">
        <v>4683</v>
      </c>
      <c r="C111" s="42" t="s">
        <v>928</v>
      </c>
      <c r="D111" s="174" t="s">
        <v>4527</v>
      </c>
      <c r="E111" s="198"/>
      <c r="F111" s="67" t="s">
        <v>3963</v>
      </c>
      <c r="G111" s="67" t="s">
        <v>3965</v>
      </c>
      <c r="H111" s="166" t="s">
        <v>3855</v>
      </c>
    </row>
    <row r="112" spans="1:8" ht="25.5" x14ac:dyDescent="0.2">
      <c r="A112" s="12" t="s">
        <v>819</v>
      </c>
      <c r="B112" s="12" t="s">
        <v>4674</v>
      </c>
      <c r="C112" s="42" t="s">
        <v>820</v>
      </c>
      <c r="D112" s="174" t="s">
        <v>4542</v>
      </c>
      <c r="E112" s="198"/>
      <c r="F112" s="67" t="s">
        <v>3966</v>
      </c>
      <c r="G112" s="67" t="s">
        <v>3967</v>
      </c>
      <c r="H112" s="166" t="s">
        <v>3920</v>
      </c>
    </row>
    <row r="113" spans="1:8" ht="89.25" x14ac:dyDescent="0.2">
      <c r="A113" s="12" t="s">
        <v>2663</v>
      </c>
      <c r="B113" s="12" t="s">
        <v>4825</v>
      </c>
      <c r="C113" s="42" t="s">
        <v>2664</v>
      </c>
      <c r="D113" s="174" t="s">
        <v>4640</v>
      </c>
      <c r="E113" s="198"/>
      <c r="F113" s="67" t="s">
        <v>3968</v>
      </c>
      <c r="G113" s="67" t="s">
        <v>3969</v>
      </c>
      <c r="H113" s="166" t="s">
        <v>3935</v>
      </c>
    </row>
    <row r="114" spans="1:8" ht="25.5" x14ac:dyDescent="0.2">
      <c r="A114" s="12" t="s">
        <v>2034</v>
      </c>
      <c r="B114" s="12" t="s">
        <v>4775</v>
      </c>
      <c r="C114" s="42" t="s">
        <v>2035</v>
      </c>
      <c r="D114" s="174">
        <v>213</v>
      </c>
      <c r="E114" s="198"/>
      <c r="F114" s="67" t="s">
        <v>3970</v>
      </c>
      <c r="G114" s="67" t="s">
        <v>3971</v>
      </c>
      <c r="H114" s="166" t="s">
        <v>3872</v>
      </c>
    </row>
    <row r="115" spans="1:8" ht="38.25" x14ac:dyDescent="0.2">
      <c r="A115" s="12" t="s">
        <v>2036</v>
      </c>
      <c r="B115" s="12" t="s">
        <v>4775</v>
      </c>
      <c r="C115" s="42" t="s">
        <v>2037</v>
      </c>
      <c r="D115" s="174">
        <v>213</v>
      </c>
      <c r="E115" s="198"/>
      <c r="F115" s="67" t="s">
        <v>3972</v>
      </c>
      <c r="G115" s="67" t="s">
        <v>3973</v>
      </c>
      <c r="H115" s="166" t="s">
        <v>3974</v>
      </c>
    </row>
    <row r="116" spans="1:8" ht="38.25" x14ac:dyDescent="0.2">
      <c r="A116" s="12" t="s">
        <v>715</v>
      </c>
      <c r="B116" s="12" t="s">
        <v>4667</v>
      </c>
      <c r="C116" s="42" t="s">
        <v>716</v>
      </c>
      <c r="D116" s="174" t="s">
        <v>4535</v>
      </c>
      <c r="E116" s="198"/>
      <c r="F116" s="67" t="s">
        <v>3975</v>
      </c>
      <c r="G116" s="67" t="s">
        <v>3976</v>
      </c>
      <c r="H116" s="166">
        <v>85</v>
      </c>
    </row>
    <row r="117" spans="1:8" x14ac:dyDescent="0.2">
      <c r="A117" s="12" t="s">
        <v>2075</v>
      </c>
      <c r="B117" s="12" t="s">
        <v>4779</v>
      </c>
      <c r="C117" s="42" t="s">
        <v>2076</v>
      </c>
      <c r="D117" s="174" t="s">
        <v>4622</v>
      </c>
      <c r="E117" s="198"/>
      <c r="F117" s="67" t="s">
        <v>3977</v>
      </c>
      <c r="G117" s="67" t="s">
        <v>3978</v>
      </c>
      <c r="H117" s="166" t="s">
        <v>3905</v>
      </c>
    </row>
    <row r="118" spans="1:8" ht="38.25" x14ac:dyDescent="0.2">
      <c r="A118" s="199" t="s">
        <v>5030</v>
      </c>
      <c r="B118" s="12" t="s">
        <v>4724</v>
      </c>
      <c r="C118" s="42" t="s">
        <v>1439</v>
      </c>
      <c r="D118" s="174">
        <v>107</v>
      </c>
      <c r="E118" s="198"/>
      <c r="F118" s="67" t="s">
        <v>3979</v>
      </c>
      <c r="G118" s="67" t="s">
        <v>3980</v>
      </c>
      <c r="H118" s="166" t="s">
        <v>3935</v>
      </c>
    </row>
    <row r="119" spans="1:8" ht="38.25" x14ac:dyDescent="0.2">
      <c r="A119" s="199" t="s">
        <v>5031</v>
      </c>
      <c r="B119" s="12" t="s">
        <v>4774</v>
      </c>
      <c r="C119" s="42" t="s">
        <v>2025</v>
      </c>
      <c r="D119" s="174" t="s">
        <v>4622</v>
      </c>
      <c r="E119" s="198"/>
      <c r="F119" s="67" t="s">
        <v>3981</v>
      </c>
      <c r="G119" s="67" t="s">
        <v>3982</v>
      </c>
      <c r="H119" s="166" t="s">
        <v>3974</v>
      </c>
    </row>
    <row r="120" spans="1:8" ht="25.5" x14ac:dyDescent="0.2">
      <c r="A120" s="12" t="s">
        <v>1046</v>
      </c>
      <c r="B120" s="12" t="s">
        <v>4691</v>
      </c>
      <c r="C120" s="42" t="s">
        <v>1047</v>
      </c>
      <c r="D120" s="174" t="s">
        <v>4544</v>
      </c>
      <c r="E120" s="198"/>
      <c r="F120" s="67" t="s">
        <v>3983</v>
      </c>
      <c r="G120" s="67" t="s">
        <v>3984</v>
      </c>
      <c r="H120" s="166">
        <v>85</v>
      </c>
    </row>
    <row r="121" spans="1:8" ht="38.25" x14ac:dyDescent="0.2">
      <c r="A121" s="12" t="s">
        <v>938</v>
      </c>
      <c r="B121" s="12" t="s">
        <v>4684</v>
      </c>
      <c r="C121" s="42" t="s">
        <v>939</v>
      </c>
      <c r="D121" s="174" t="s">
        <v>4540</v>
      </c>
      <c r="E121" s="198"/>
      <c r="F121" s="67" t="s">
        <v>3985</v>
      </c>
      <c r="G121" s="67" t="s">
        <v>3986</v>
      </c>
      <c r="H121" s="166">
        <v>85</v>
      </c>
    </row>
    <row r="122" spans="1:8" x14ac:dyDescent="0.2">
      <c r="A122" s="12" t="s">
        <v>571</v>
      </c>
      <c r="B122" s="12" t="s">
        <v>4662</v>
      </c>
      <c r="C122" s="42" t="s">
        <v>572</v>
      </c>
      <c r="D122" s="174" t="s">
        <v>4521</v>
      </c>
      <c r="E122" s="198"/>
      <c r="F122" s="67" t="s">
        <v>3987</v>
      </c>
      <c r="G122" s="67" t="s">
        <v>3988</v>
      </c>
      <c r="H122" s="166" t="s">
        <v>3905</v>
      </c>
    </row>
    <row r="123" spans="1:8" ht="25.5" x14ac:dyDescent="0.2">
      <c r="A123" s="12" t="s">
        <v>628</v>
      </c>
      <c r="B123" s="12" t="s">
        <v>4664</v>
      </c>
      <c r="C123" s="42" t="s">
        <v>629</v>
      </c>
      <c r="D123" s="174">
        <v>40</v>
      </c>
      <c r="E123" s="198"/>
      <c r="F123" s="67" t="s">
        <v>4358</v>
      </c>
      <c r="G123" s="67" t="s">
        <v>4359</v>
      </c>
      <c r="H123" s="166" t="s">
        <v>4355</v>
      </c>
    </row>
    <row r="124" spans="1:8" x14ac:dyDescent="0.2">
      <c r="A124" s="12" t="s">
        <v>1442</v>
      </c>
      <c r="B124" s="12" t="s">
        <v>4725</v>
      </c>
      <c r="C124" s="42" t="s">
        <v>1443</v>
      </c>
      <c r="D124" s="174" t="s">
        <v>4578</v>
      </c>
      <c r="E124" s="198"/>
      <c r="F124" s="67" t="s">
        <v>3989</v>
      </c>
      <c r="G124" s="67" t="s">
        <v>3990</v>
      </c>
      <c r="H124" s="166" t="s">
        <v>3905</v>
      </c>
    </row>
    <row r="125" spans="1:8" x14ac:dyDescent="0.2">
      <c r="A125" s="12" t="s">
        <v>2112</v>
      </c>
      <c r="B125" s="12" t="s">
        <v>4782</v>
      </c>
      <c r="C125" s="42" t="s">
        <v>2113</v>
      </c>
      <c r="D125" s="174" t="s">
        <v>4619</v>
      </c>
      <c r="E125" s="198"/>
      <c r="F125" s="67" t="s">
        <v>3991</v>
      </c>
      <c r="G125" s="67" t="s">
        <v>3992</v>
      </c>
      <c r="H125" s="166" t="s">
        <v>3855</v>
      </c>
    </row>
    <row r="126" spans="1:8" x14ac:dyDescent="0.2">
      <c r="A126" s="12" t="s">
        <v>1696</v>
      </c>
      <c r="B126" s="12" t="s">
        <v>4749</v>
      </c>
      <c r="C126" s="42" t="s">
        <v>1697</v>
      </c>
      <c r="D126" s="174" t="s">
        <v>4280</v>
      </c>
      <c r="E126" s="198"/>
      <c r="F126" s="67" t="s">
        <v>4360</v>
      </c>
      <c r="G126" s="67" t="s">
        <v>4361</v>
      </c>
      <c r="H126" s="166" t="s">
        <v>4355</v>
      </c>
    </row>
    <row r="127" spans="1:8" ht="38.25" x14ac:dyDescent="0.2">
      <c r="A127" s="12" t="s">
        <v>603</v>
      </c>
      <c r="B127" s="12" t="s">
        <v>4663</v>
      </c>
      <c r="C127" s="42" t="s">
        <v>604</v>
      </c>
      <c r="D127" s="174" t="s">
        <v>4524</v>
      </c>
      <c r="E127" s="198"/>
      <c r="F127" s="67" t="s">
        <v>3993</v>
      </c>
      <c r="G127" s="67" t="s">
        <v>3994</v>
      </c>
      <c r="H127" s="166" t="s">
        <v>3958</v>
      </c>
    </row>
    <row r="128" spans="1:8" ht="25.5" x14ac:dyDescent="0.2">
      <c r="A128" s="12" t="s">
        <v>1700</v>
      </c>
      <c r="B128" s="12" t="s">
        <v>4750</v>
      </c>
      <c r="C128" s="42" t="s">
        <v>1701</v>
      </c>
      <c r="D128" s="174" t="s">
        <v>4555</v>
      </c>
      <c r="E128" s="198"/>
      <c r="F128" s="67" t="s">
        <v>3995</v>
      </c>
      <c r="G128" s="67" t="s">
        <v>3996</v>
      </c>
      <c r="H128" s="166" t="s">
        <v>3935</v>
      </c>
    </row>
    <row r="129" spans="1:8" x14ac:dyDescent="0.2">
      <c r="A129" s="12" t="s">
        <v>1169</v>
      </c>
      <c r="B129" s="12" t="s">
        <v>4701</v>
      </c>
      <c r="C129" s="42" t="s">
        <v>1170</v>
      </c>
      <c r="D129" s="174" t="s">
        <v>4564</v>
      </c>
      <c r="E129" s="198"/>
      <c r="F129" s="67" t="s">
        <v>3997</v>
      </c>
      <c r="G129" s="67" t="s">
        <v>3998</v>
      </c>
      <c r="H129" s="166" t="s">
        <v>3999</v>
      </c>
    </row>
    <row r="130" spans="1:8" x14ac:dyDescent="0.2">
      <c r="A130" s="12" t="s">
        <v>2077</v>
      </c>
      <c r="B130" s="12" t="s">
        <v>4779</v>
      </c>
      <c r="C130" s="42" t="s">
        <v>2078</v>
      </c>
      <c r="D130" s="174" t="s">
        <v>4622</v>
      </c>
      <c r="E130" s="198"/>
      <c r="F130" s="67" t="s">
        <v>4000</v>
      </c>
      <c r="G130" s="67" t="s">
        <v>4001</v>
      </c>
      <c r="H130" s="166" t="s">
        <v>3958</v>
      </c>
    </row>
    <row r="131" spans="1:8" ht="25.5" x14ac:dyDescent="0.2">
      <c r="A131" s="12" t="s">
        <v>1950</v>
      </c>
      <c r="B131" s="12" t="s">
        <v>4768</v>
      </c>
      <c r="C131" s="42" t="s">
        <v>1951</v>
      </c>
      <c r="D131" s="174" t="s">
        <v>4543</v>
      </c>
      <c r="E131" s="198"/>
      <c r="F131" s="67" t="s">
        <v>4002</v>
      </c>
      <c r="G131" s="67" t="s">
        <v>4003</v>
      </c>
      <c r="H131" s="166">
        <v>85</v>
      </c>
    </row>
    <row r="132" spans="1:8" ht="25.5" x14ac:dyDescent="0.2">
      <c r="A132" s="12" t="s">
        <v>573</v>
      </c>
      <c r="B132" s="12" t="s">
        <v>4662</v>
      </c>
      <c r="C132" s="42" t="s">
        <v>574</v>
      </c>
      <c r="D132" s="174" t="s">
        <v>4522</v>
      </c>
      <c r="E132" s="198"/>
      <c r="F132" s="67" t="s">
        <v>4362</v>
      </c>
      <c r="G132" s="67" t="s">
        <v>4363</v>
      </c>
      <c r="H132" s="166" t="s">
        <v>4355</v>
      </c>
    </row>
    <row r="133" spans="1:8" x14ac:dyDescent="0.2">
      <c r="A133" s="12" t="s">
        <v>1660</v>
      </c>
      <c r="B133" s="12" t="s">
        <v>4747</v>
      </c>
      <c r="C133" s="42" t="s">
        <v>1661</v>
      </c>
      <c r="D133" s="174" t="s">
        <v>4599</v>
      </c>
      <c r="E133" s="198"/>
      <c r="F133" s="67" t="s">
        <v>4004</v>
      </c>
      <c r="G133" s="67" t="s">
        <v>4005</v>
      </c>
      <c r="H133" s="166" t="s">
        <v>3999</v>
      </c>
    </row>
    <row r="134" spans="1:8" ht="38.25" x14ac:dyDescent="0.2">
      <c r="A134" s="12" t="s">
        <v>2371</v>
      </c>
      <c r="B134" s="12" t="s">
        <v>4805</v>
      </c>
      <c r="C134" s="42" t="s">
        <v>2372</v>
      </c>
      <c r="D134" s="174" t="s">
        <v>4640</v>
      </c>
      <c r="E134" s="198"/>
      <c r="F134" s="67" t="s">
        <v>4006</v>
      </c>
      <c r="G134" s="67" t="s">
        <v>4008</v>
      </c>
      <c r="H134" s="166" t="s">
        <v>4009</v>
      </c>
    </row>
    <row r="135" spans="1:8" x14ac:dyDescent="0.2">
      <c r="A135" s="199" t="s">
        <v>5032</v>
      </c>
      <c r="B135" s="12" t="s">
        <v>4712</v>
      </c>
      <c r="C135" s="42" t="s">
        <v>1312</v>
      </c>
      <c r="D135" s="174" t="s">
        <v>4570</v>
      </c>
      <c r="E135" s="198"/>
      <c r="F135" s="67" t="s">
        <v>4010</v>
      </c>
      <c r="G135" s="67" t="s">
        <v>4011</v>
      </c>
      <c r="H135" s="166" t="s">
        <v>4009</v>
      </c>
    </row>
    <row r="136" spans="1:8" ht="38.25" x14ac:dyDescent="0.2">
      <c r="A136" s="199" t="s">
        <v>5033</v>
      </c>
      <c r="B136" s="12" t="s">
        <v>4816</v>
      </c>
      <c r="C136" s="42" t="s">
        <v>2542</v>
      </c>
      <c r="D136" s="174" t="s">
        <v>4604</v>
      </c>
      <c r="E136" s="198"/>
      <c r="F136" s="67" t="s">
        <v>4434</v>
      </c>
      <c r="G136" s="67" t="s">
        <v>4435</v>
      </c>
      <c r="H136" s="166" t="s">
        <v>4218</v>
      </c>
    </row>
    <row r="137" spans="1:8" x14ac:dyDescent="0.2">
      <c r="A137" s="12" t="s">
        <v>382</v>
      </c>
      <c r="B137" s="12" t="s">
        <v>4739</v>
      </c>
      <c r="C137" s="42" t="s">
        <v>1567</v>
      </c>
      <c r="D137" s="174" t="s">
        <v>4592</v>
      </c>
      <c r="E137" s="198"/>
      <c r="F137" s="67" t="s">
        <v>4364</v>
      </c>
      <c r="G137" s="67" t="s">
        <v>4365</v>
      </c>
      <c r="H137" s="166" t="s">
        <v>4355</v>
      </c>
    </row>
    <row r="138" spans="1:8" ht="25.5" x14ac:dyDescent="0.2">
      <c r="A138" s="12" t="s">
        <v>1440</v>
      </c>
      <c r="B138" s="12" t="s">
        <v>4724</v>
      </c>
      <c r="C138" s="42" t="s">
        <v>1441</v>
      </c>
      <c r="D138" s="174">
        <v>107</v>
      </c>
      <c r="E138" s="198"/>
      <c r="F138" s="67" t="s">
        <v>4366</v>
      </c>
      <c r="G138" s="67" t="s">
        <v>4367</v>
      </c>
      <c r="H138" s="166" t="s">
        <v>4368</v>
      </c>
    </row>
    <row r="139" spans="1:8" ht="25.5" x14ac:dyDescent="0.2">
      <c r="A139" s="12" t="s">
        <v>1354</v>
      </c>
      <c r="B139" s="12" t="s">
        <v>4716</v>
      </c>
      <c r="C139" s="42" t="s">
        <v>1355</v>
      </c>
      <c r="D139" s="174" t="s">
        <v>4568</v>
      </c>
      <c r="E139" s="198"/>
      <c r="F139" s="67" t="s">
        <v>4012</v>
      </c>
      <c r="G139" s="67" t="s">
        <v>4013</v>
      </c>
      <c r="H139" s="166" t="s">
        <v>3953</v>
      </c>
    </row>
    <row r="140" spans="1:8" ht="165.75" x14ac:dyDescent="0.2">
      <c r="A140" s="199" t="s">
        <v>5035</v>
      </c>
      <c r="B140" s="12" t="s">
        <v>4680</v>
      </c>
      <c r="C140" s="42" t="s">
        <v>898</v>
      </c>
      <c r="D140" s="174" t="s">
        <v>4540</v>
      </c>
      <c r="E140" s="198"/>
      <c r="F140" s="67" t="s">
        <v>4014</v>
      </c>
      <c r="G140" s="67" t="s">
        <v>4015</v>
      </c>
      <c r="H140" s="166" t="s">
        <v>4016</v>
      </c>
    </row>
    <row r="141" spans="1:8" ht="51" x14ac:dyDescent="0.2">
      <c r="A141" s="199" t="s">
        <v>5034</v>
      </c>
      <c r="B141" s="12" t="s">
        <v>4712</v>
      </c>
      <c r="C141" s="42" t="s">
        <v>1315</v>
      </c>
      <c r="D141" s="174" t="s">
        <v>4561</v>
      </c>
      <c r="E141" s="198"/>
      <c r="F141" s="67" t="s">
        <v>4017</v>
      </c>
      <c r="G141" s="67" t="s">
        <v>4018</v>
      </c>
      <c r="H141" s="166" t="s">
        <v>4016</v>
      </c>
    </row>
    <row r="142" spans="1:8" ht="25.5" x14ac:dyDescent="0.2">
      <c r="A142" s="12" t="s">
        <v>1836</v>
      </c>
      <c r="B142" s="12" t="s">
        <v>4760</v>
      </c>
      <c r="C142" s="42" t="s">
        <v>1837</v>
      </c>
      <c r="D142" s="174" t="s">
        <v>4612</v>
      </c>
      <c r="E142" s="198"/>
      <c r="F142" s="67" t="s">
        <v>4019</v>
      </c>
      <c r="G142" s="67" t="s">
        <v>4020</v>
      </c>
      <c r="H142" s="166" t="s">
        <v>3935</v>
      </c>
    </row>
    <row r="143" spans="1:8" ht="25.5" x14ac:dyDescent="0.2">
      <c r="A143" s="12" t="s">
        <v>1838</v>
      </c>
      <c r="B143" s="12" t="s">
        <v>4760</v>
      </c>
      <c r="C143" s="42" t="s">
        <v>1839</v>
      </c>
      <c r="D143" s="174" t="s">
        <v>4612</v>
      </c>
      <c r="E143" s="198"/>
      <c r="F143" s="67" t="s">
        <v>4021</v>
      </c>
      <c r="G143" s="67" t="s">
        <v>4022</v>
      </c>
      <c r="H143" s="166" t="s">
        <v>3872</v>
      </c>
    </row>
    <row r="144" spans="1:8" x14ac:dyDescent="0.2">
      <c r="A144" s="12" t="s">
        <v>2226</v>
      </c>
      <c r="B144" s="12" t="s">
        <v>4792</v>
      </c>
      <c r="C144" s="42" t="s">
        <v>2227</v>
      </c>
      <c r="D144" s="174" t="s">
        <v>4632</v>
      </c>
      <c r="E144" s="198"/>
      <c r="F144" s="67" t="s">
        <v>4023</v>
      </c>
      <c r="G144" s="67" t="s">
        <v>4025</v>
      </c>
      <c r="H144" s="166">
        <v>85</v>
      </c>
    </row>
    <row r="145" spans="1:8" ht="38.25" x14ac:dyDescent="0.2">
      <c r="A145" s="12" t="s">
        <v>2228</v>
      </c>
      <c r="B145" s="12" t="s">
        <v>4792</v>
      </c>
      <c r="C145" s="42" t="s">
        <v>2229</v>
      </c>
      <c r="D145" s="174" t="s">
        <v>4632</v>
      </c>
      <c r="E145" s="198"/>
      <c r="F145" s="67" t="s">
        <v>4026</v>
      </c>
      <c r="G145" s="67" t="s">
        <v>4027</v>
      </c>
      <c r="H145" s="166">
        <v>85</v>
      </c>
    </row>
    <row r="146" spans="1:8" ht="25.5" x14ac:dyDescent="0.2">
      <c r="A146" s="12" t="s">
        <v>215</v>
      </c>
      <c r="B146" s="12" t="s">
        <v>4714</v>
      </c>
      <c r="C146" s="42" t="s">
        <v>1335</v>
      </c>
      <c r="D146" s="174" t="s">
        <v>4568</v>
      </c>
      <c r="E146" s="198"/>
      <c r="F146" s="67" t="s">
        <v>4028</v>
      </c>
      <c r="G146" s="67" t="s">
        <v>4029</v>
      </c>
      <c r="H146" s="166">
        <v>85</v>
      </c>
    </row>
    <row r="147" spans="1:8" x14ac:dyDescent="0.2">
      <c r="A147" s="12" t="s">
        <v>1495</v>
      </c>
      <c r="B147" s="12" t="s">
        <v>4731</v>
      </c>
      <c r="C147" s="42" t="s">
        <v>1496</v>
      </c>
      <c r="D147" s="174" t="s">
        <v>4584</v>
      </c>
      <c r="E147" s="198"/>
      <c r="F147" s="67" t="s">
        <v>4030</v>
      </c>
      <c r="G147" s="67" t="s">
        <v>4032</v>
      </c>
      <c r="H147" s="166">
        <v>85</v>
      </c>
    </row>
    <row r="148" spans="1:8" ht="38.25" x14ac:dyDescent="0.2">
      <c r="A148" s="12" t="s">
        <v>1392</v>
      </c>
      <c r="B148" s="12" t="s">
        <v>4719</v>
      </c>
      <c r="C148" s="42" t="s">
        <v>1393</v>
      </c>
      <c r="D148" s="174" t="s">
        <v>4573</v>
      </c>
      <c r="E148" s="198"/>
      <c r="F148" s="67" t="s">
        <v>4033</v>
      </c>
      <c r="G148" s="67" t="s">
        <v>4034</v>
      </c>
      <c r="H148" s="166" t="s">
        <v>3935</v>
      </c>
    </row>
    <row r="149" spans="1:8" ht="25.5" x14ac:dyDescent="0.2">
      <c r="A149" s="12" t="s">
        <v>2244</v>
      </c>
      <c r="B149" s="12" t="s">
        <v>4793</v>
      </c>
      <c r="C149" s="42" t="s">
        <v>2245</v>
      </c>
      <c r="D149" s="174" t="s">
        <v>4635</v>
      </c>
      <c r="E149" s="198"/>
      <c r="F149" s="67" t="s">
        <v>4035</v>
      </c>
      <c r="G149" s="67" t="s">
        <v>4036</v>
      </c>
      <c r="H149" s="166" t="s">
        <v>4016</v>
      </c>
    </row>
    <row r="150" spans="1:8" ht="38.25" x14ac:dyDescent="0.2">
      <c r="A150" s="12" t="s">
        <v>1743</v>
      </c>
      <c r="B150" s="12" t="s">
        <v>4753</v>
      </c>
      <c r="C150" s="42" t="s">
        <v>1744</v>
      </c>
      <c r="D150" s="174" t="s">
        <v>4605</v>
      </c>
      <c r="E150" s="198"/>
      <c r="F150" s="67" t="s">
        <v>4369</v>
      </c>
      <c r="G150" s="67" t="s">
        <v>4370</v>
      </c>
      <c r="H150" s="166" t="s">
        <v>4368</v>
      </c>
    </row>
    <row r="151" spans="1:8" ht="38.25" x14ac:dyDescent="0.2">
      <c r="A151" s="12" t="s">
        <v>2573</v>
      </c>
      <c r="B151" s="12" t="s">
        <v>4818</v>
      </c>
      <c r="C151" s="42" t="s">
        <v>2574</v>
      </c>
      <c r="D151" s="174" t="s">
        <v>4652</v>
      </c>
      <c r="E151" s="198"/>
      <c r="F151" s="67" t="s">
        <v>4037</v>
      </c>
      <c r="G151" s="67" t="s">
        <v>4038</v>
      </c>
      <c r="H151" s="166" t="s">
        <v>3935</v>
      </c>
    </row>
    <row r="152" spans="1:8" ht="25.5" x14ac:dyDescent="0.2">
      <c r="A152" s="12" t="s">
        <v>905</v>
      </c>
      <c r="B152" s="12" t="s">
        <v>4681</v>
      </c>
      <c r="C152" s="42" t="s">
        <v>906</v>
      </c>
      <c r="D152" s="174">
        <v>44</v>
      </c>
      <c r="E152" s="198"/>
      <c r="F152" s="67" t="s">
        <v>4371</v>
      </c>
      <c r="G152" s="67" t="s">
        <v>4372</v>
      </c>
      <c r="H152" s="166" t="s">
        <v>4368</v>
      </c>
    </row>
    <row r="153" spans="1:8" ht="38.25" x14ac:dyDescent="0.2">
      <c r="A153" s="12" t="s">
        <v>575</v>
      </c>
      <c r="B153" s="12" t="s">
        <v>4662</v>
      </c>
      <c r="C153" s="42" t="s">
        <v>576</v>
      </c>
      <c r="D153" s="174" t="s">
        <v>4523</v>
      </c>
      <c r="E153" s="198"/>
      <c r="F153" s="67" t="s">
        <v>4039</v>
      </c>
      <c r="G153" s="67" t="s">
        <v>4040</v>
      </c>
      <c r="H153" s="166" t="s">
        <v>3872</v>
      </c>
    </row>
    <row r="154" spans="1:8" x14ac:dyDescent="0.2">
      <c r="A154" s="12" t="s">
        <v>561</v>
      </c>
      <c r="B154" s="12" t="s">
        <v>4662</v>
      </c>
      <c r="C154" s="42" t="s">
        <v>562</v>
      </c>
      <c r="D154" s="174" t="s">
        <v>4519</v>
      </c>
      <c r="E154" s="198"/>
      <c r="F154" s="67" t="s">
        <v>4373</v>
      </c>
      <c r="G154" s="67" t="s">
        <v>4374</v>
      </c>
      <c r="H154" s="166" t="s">
        <v>4368</v>
      </c>
    </row>
    <row r="155" spans="1:8" ht="25.5" x14ac:dyDescent="0.2">
      <c r="A155" s="12" t="s">
        <v>737</v>
      </c>
      <c r="B155" s="12" t="s">
        <v>4668</v>
      </c>
      <c r="C155" s="42" t="s">
        <v>738</v>
      </c>
      <c r="D155" s="174" t="s">
        <v>4530</v>
      </c>
      <c r="E155" s="198"/>
      <c r="F155" s="67" t="s">
        <v>4041</v>
      </c>
      <c r="G155" s="67" t="s">
        <v>4042</v>
      </c>
      <c r="H155" s="166" t="s">
        <v>3802</v>
      </c>
    </row>
    <row r="156" spans="1:8" ht="25.5" x14ac:dyDescent="0.2">
      <c r="A156" s="12" t="s">
        <v>1995</v>
      </c>
      <c r="B156" s="12" t="s">
        <v>4772</v>
      </c>
      <c r="C156" s="42" t="s">
        <v>1996</v>
      </c>
      <c r="D156" s="174">
        <v>212</v>
      </c>
      <c r="E156" s="198"/>
      <c r="F156" s="67" t="s">
        <v>4043</v>
      </c>
      <c r="G156" s="67" t="s">
        <v>4044</v>
      </c>
      <c r="H156" s="166" t="s">
        <v>3999</v>
      </c>
    </row>
    <row r="157" spans="1:8" ht="51" x14ac:dyDescent="0.2">
      <c r="A157" s="12" t="s">
        <v>899</v>
      </c>
      <c r="B157" s="12" t="s">
        <v>4680</v>
      </c>
      <c r="C157" s="42" t="s">
        <v>900</v>
      </c>
      <c r="D157" s="174">
        <v>44</v>
      </c>
      <c r="E157" s="198"/>
      <c r="F157" s="67" t="s">
        <v>4375</v>
      </c>
      <c r="G157" s="67" t="s">
        <v>4376</v>
      </c>
      <c r="H157" s="166" t="s">
        <v>4368</v>
      </c>
    </row>
    <row r="158" spans="1:8" ht="25.5" x14ac:dyDescent="0.2">
      <c r="A158" s="12" t="s">
        <v>1356</v>
      </c>
      <c r="B158" s="12" t="s">
        <v>4716</v>
      </c>
      <c r="C158" s="42" t="s">
        <v>1357</v>
      </c>
      <c r="D158" s="174" t="s">
        <v>4568</v>
      </c>
      <c r="E158" s="198"/>
      <c r="F158" s="67" t="s">
        <v>4377</v>
      </c>
      <c r="G158" s="67" t="s">
        <v>4378</v>
      </c>
      <c r="H158" s="166" t="s">
        <v>4368</v>
      </c>
    </row>
    <row r="159" spans="1:8" ht="38.25" x14ac:dyDescent="0.2">
      <c r="A159" s="12" t="s">
        <v>1844</v>
      </c>
      <c r="B159" s="12" t="s">
        <v>4760</v>
      </c>
      <c r="C159" s="42" t="s">
        <v>1845</v>
      </c>
      <c r="D159" s="174" t="s">
        <v>4612</v>
      </c>
      <c r="E159" s="198"/>
      <c r="F159" s="67" t="s">
        <v>4379</v>
      </c>
      <c r="G159" s="67" t="s">
        <v>4380</v>
      </c>
      <c r="H159" s="166" t="s">
        <v>4368</v>
      </c>
    </row>
    <row r="160" spans="1:8" x14ac:dyDescent="0.2">
      <c r="A160" s="12" t="s">
        <v>2172</v>
      </c>
      <c r="B160" s="12" t="s">
        <v>4786</v>
      </c>
      <c r="C160" s="42" t="s">
        <v>2173</v>
      </c>
      <c r="D160" s="174" t="s">
        <v>4630</v>
      </c>
      <c r="E160" s="198"/>
      <c r="F160" s="67" t="s">
        <v>4045</v>
      </c>
      <c r="G160" s="67" t="s">
        <v>4046</v>
      </c>
      <c r="H160" s="166" t="s">
        <v>4016</v>
      </c>
    </row>
    <row r="161" spans="1:8" x14ac:dyDescent="0.2">
      <c r="A161" s="12" t="s">
        <v>182</v>
      </c>
      <c r="B161" s="12" t="s">
        <v>4665</v>
      </c>
      <c r="C161" s="42" t="s">
        <v>667</v>
      </c>
      <c r="D161" s="174" t="s">
        <v>4527</v>
      </c>
      <c r="E161" s="198"/>
      <c r="F161" s="67" t="s">
        <v>4047</v>
      </c>
      <c r="G161" s="67" t="s">
        <v>4048</v>
      </c>
      <c r="H161" s="166" t="s">
        <v>3958</v>
      </c>
    </row>
    <row r="162" spans="1:8" x14ac:dyDescent="0.2">
      <c r="A162" s="12" t="s">
        <v>2174</v>
      </c>
      <c r="B162" s="12" t="s">
        <v>4786</v>
      </c>
      <c r="C162" s="42" t="s">
        <v>2175</v>
      </c>
      <c r="D162" s="174" t="s">
        <v>4630</v>
      </c>
      <c r="E162" s="198"/>
      <c r="F162" s="67" t="s">
        <v>4436</v>
      </c>
      <c r="G162" s="67" t="s">
        <v>4437</v>
      </c>
      <c r="H162" s="166" t="s">
        <v>4438</v>
      </c>
    </row>
    <row r="163" spans="1:8" ht="25.5" x14ac:dyDescent="0.2">
      <c r="A163" s="12" t="s">
        <v>1249</v>
      </c>
      <c r="B163" s="12" t="s">
        <v>4709</v>
      </c>
      <c r="C163" s="42" t="s">
        <v>1250</v>
      </c>
      <c r="D163" s="174" t="s">
        <v>4566</v>
      </c>
      <c r="E163" s="198"/>
      <c r="F163" s="67" t="s">
        <v>4439</v>
      </c>
      <c r="G163" s="67" t="s">
        <v>4440</v>
      </c>
      <c r="H163" s="166" t="s">
        <v>4438</v>
      </c>
    </row>
    <row r="164" spans="1:8" x14ac:dyDescent="0.2">
      <c r="A164" s="12" t="s">
        <v>2011</v>
      </c>
      <c r="B164" s="12" t="s">
        <v>4773</v>
      </c>
      <c r="C164" s="42" t="s">
        <v>2012</v>
      </c>
      <c r="D164" s="174" t="s">
        <v>4621</v>
      </c>
      <c r="E164" s="198"/>
      <c r="F164" s="67" t="s">
        <v>4381</v>
      </c>
      <c r="G164" s="67" t="s">
        <v>4382</v>
      </c>
      <c r="H164" s="166" t="s">
        <v>4368</v>
      </c>
    </row>
    <row r="165" spans="1:8" ht="38.25" x14ac:dyDescent="0.2">
      <c r="A165" s="12" t="s">
        <v>605</v>
      </c>
      <c r="B165" s="12" t="s">
        <v>4663</v>
      </c>
      <c r="C165" s="42" t="s">
        <v>606</v>
      </c>
      <c r="D165" s="174" t="s">
        <v>4526</v>
      </c>
      <c r="E165" s="198"/>
      <c r="F165" s="67" t="s">
        <v>4049</v>
      </c>
      <c r="G165" s="67" t="s">
        <v>4050</v>
      </c>
      <c r="H165" s="166" t="s">
        <v>3999</v>
      </c>
    </row>
    <row r="166" spans="1:8" ht="25.5" x14ac:dyDescent="0.2">
      <c r="A166" s="12" t="s">
        <v>1295</v>
      </c>
      <c r="B166" s="12" t="s">
        <v>4711</v>
      </c>
      <c r="C166" s="42" t="s">
        <v>1296</v>
      </c>
      <c r="D166" s="174">
        <v>52</v>
      </c>
      <c r="E166" s="198"/>
      <c r="F166" s="67" t="s">
        <v>4051</v>
      </c>
      <c r="G166" s="67" t="s">
        <v>4052</v>
      </c>
      <c r="H166" s="166" t="s">
        <v>4016</v>
      </c>
    </row>
    <row r="167" spans="1:8" ht="38.25" x14ac:dyDescent="0.2">
      <c r="A167" s="12" t="s">
        <v>2343</v>
      </c>
      <c r="B167" s="12" t="s">
        <v>4802</v>
      </c>
      <c r="C167" s="42" t="s">
        <v>2344</v>
      </c>
      <c r="D167" s="174" t="s">
        <v>4619</v>
      </c>
      <c r="E167" s="198"/>
      <c r="F167" s="67" t="s">
        <v>4053</v>
      </c>
      <c r="G167" s="67" t="s">
        <v>4054</v>
      </c>
      <c r="H167" s="166">
        <v>86</v>
      </c>
    </row>
    <row r="168" spans="1:8" x14ac:dyDescent="0.2">
      <c r="A168" s="12" t="s">
        <v>2069</v>
      </c>
      <c r="B168" s="12" t="s">
        <v>4778</v>
      </c>
      <c r="C168" s="42" t="s">
        <v>2070</v>
      </c>
      <c r="D168" s="174" t="s">
        <v>4608</v>
      </c>
      <c r="E168" s="198"/>
      <c r="F168" s="67" t="s">
        <v>4055</v>
      </c>
      <c r="G168" s="67" t="s">
        <v>4056</v>
      </c>
      <c r="H168" s="166" t="s">
        <v>4057</v>
      </c>
    </row>
    <row r="169" spans="1:8" x14ac:dyDescent="0.2">
      <c r="A169" s="12" t="s">
        <v>1084</v>
      </c>
      <c r="B169" s="12" t="s">
        <v>4694</v>
      </c>
      <c r="C169" s="42" t="s">
        <v>1085</v>
      </c>
      <c r="D169" s="174" t="s">
        <v>4559</v>
      </c>
      <c r="E169" s="198"/>
      <c r="F169" s="67" t="s">
        <v>4058</v>
      </c>
      <c r="G169" s="67" t="s">
        <v>4059</v>
      </c>
      <c r="H169" s="166" t="s">
        <v>3802</v>
      </c>
    </row>
    <row r="170" spans="1:8" ht="25.5" x14ac:dyDescent="0.2">
      <c r="A170" s="12" t="s">
        <v>2246</v>
      </c>
      <c r="B170" s="12" t="s">
        <v>4793</v>
      </c>
      <c r="C170" s="42" t="s">
        <v>2247</v>
      </c>
      <c r="D170" s="174" t="s">
        <v>4635</v>
      </c>
      <c r="E170" s="198"/>
      <c r="F170" s="67" t="s">
        <v>4060</v>
      </c>
      <c r="G170" s="67" t="s">
        <v>4061</v>
      </c>
      <c r="H170" s="166" t="s">
        <v>4057</v>
      </c>
    </row>
    <row r="171" spans="1:8" x14ac:dyDescent="0.2">
      <c r="A171" s="12" t="s">
        <v>1731</v>
      </c>
      <c r="B171" s="12" t="s">
        <v>4751</v>
      </c>
      <c r="C171" s="42" t="s">
        <v>1732</v>
      </c>
      <c r="D171" s="174" t="s">
        <v>4555</v>
      </c>
      <c r="E171" s="198"/>
      <c r="F171" s="67" t="s">
        <v>4062</v>
      </c>
      <c r="G171" s="67" t="s">
        <v>4063</v>
      </c>
      <c r="H171" s="166" t="s">
        <v>3974</v>
      </c>
    </row>
    <row r="172" spans="1:8" ht="25.5" x14ac:dyDescent="0.2">
      <c r="A172" s="12" t="s">
        <v>2040</v>
      </c>
      <c r="B172" s="12" t="s">
        <v>4775</v>
      </c>
      <c r="C172" s="42" t="s">
        <v>2041</v>
      </c>
      <c r="D172" s="174">
        <v>213</v>
      </c>
      <c r="E172" s="198"/>
      <c r="F172" s="67" t="s">
        <v>4064</v>
      </c>
      <c r="G172" s="67" t="s">
        <v>4065</v>
      </c>
      <c r="H172" s="166" t="s">
        <v>4057</v>
      </c>
    </row>
    <row r="173" spans="1:8" x14ac:dyDescent="0.2">
      <c r="A173" s="12" t="s">
        <v>759</v>
      </c>
      <c r="B173" s="12" t="s">
        <v>4669</v>
      </c>
      <c r="C173" s="42" t="s">
        <v>760</v>
      </c>
      <c r="D173" s="174" t="s">
        <v>4537</v>
      </c>
      <c r="E173" s="198"/>
      <c r="F173" s="67" t="s">
        <v>4066</v>
      </c>
      <c r="G173" s="67" t="s">
        <v>4067</v>
      </c>
      <c r="H173" s="166">
        <v>86</v>
      </c>
    </row>
    <row r="174" spans="1:8" ht="51" x14ac:dyDescent="0.2">
      <c r="A174" s="12" t="s">
        <v>1382</v>
      </c>
      <c r="B174" s="12" t="s">
        <v>4718</v>
      </c>
      <c r="C174" s="42" t="s">
        <v>1383</v>
      </c>
      <c r="D174" s="174" t="s">
        <v>4566</v>
      </c>
      <c r="E174" s="198"/>
      <c r="F174" s="67" t="s">
        <v>4068</v>
      </c>
      <c r="G174" s="67" t="s">
        <v>4067</v>
      </c>
      <c r="H174" s="166">
        <v>86</v>
      </c>
    </row>
    <row r="175" spans="1:8" x14ac:dyDescent="0.2">
      <c r="A175" s="12" t="s">
        <v>1824</v>
      </c>
      <c r="B175" s="12" t="s">
        <v>4759</v>
      </c>
      <c r="C175" s="42" t="s">
        <v>1825</v>
      </c>
      <c r="D175" s="174" t="s">
        <v>4610</v>
      </c>
      <c r="E175" s="198"/>
      <c r="F175" s="67" t="s">
        <v>4069</v>
      </c>
      <c r="G175" s="67" t="s">
        <v>4067</v>
      </c>
      <c r="H175" s="166">
        <v>86</v>
      </c>
    </row>
    <row r="176" spans="1:8" ht="63.75" x14ac:dyDescent="0.2">
      <c r="A176" s="12" t="s">
        <v>992</v>
      </c>
      <c r="B176" s="12" t="s">
        <v>4687</v>
      </c>
      <c r="C176" s="42" t="s">
        <v>993</v>
      </c>
      <c r="D176" s="174" t="s">
        <v>4550</v>
      </c>
      <c r="E176" s="198"/>
      <c r="F176" s="67" t="s">
        <v>4383</v>
      </c>
      <c r="G176" s="67" t="s">
        <v>4384</v>
      </c>
      <c r="H176" s="166" t="s">
        <v>4368</v>
      </c>
    </row>
    <row r="177" spans="1:8" x14ac:dyDescent="0.2">
      <c r="A177" s="12" t="s">
        <v>1094</v>
      </c>
      <c r="B177" s="12" t="s">
        <v>4695</v>
      </c>
      <c r="C177" s="42" t="s">
        <v>1095</v>
      </c>
      <c r="D177" s="174" t="s">
        <v>4552</v>
      </c>
      <c r="E177" s="198"/>
      <c r="F177" s="67" t="s">
        <v>4070</v>
      </c>
      <c r="G177" s="67" t="s">
        <v>4071</v>
      </c>
      <c r="H177" s="166" t="s">
        <v>3802</v>
      </c>
    </row>
    <row r="178" spans="1:8" ht="51" x14ac:dyDescent="0.2">
      <c r="A178" s="12" t="s">
        <v>2204</v>
      </c>
      <c r="B178" s="12" t="s">
        <v>4789</v>
      </c>
      <c r="C178" s="42" t="s">
        <v>2205</v>
      </c>
      <c r="D178" s="174" t="s">
        <v>4631</v>
      </c>
      <c r="E178" s="198"/>
      <c r="F178" s="67" t="s">
        <v>4456</v>
      </c>
      <c r="G178" s="67" t="s">
        <v>4457</v>
      </c>
      <c r="H178" s="166" t="s">
        <v>4458</v>
      </c>
    </row>
    <row r="179" spans="1:8" ht="38.25" x14ac:dyDescent="0.2">
      <c r="A179" s="12" t="s">
        <v>1582</v>
      </c>
      <c r="B179" s="12" t="s">
        <v>4740</v>
      </c>
      <c r="C179" s="42" t="s">
        <v>1583</v>
      </c>
      <c r="D179" s="174" t="s">
        <v>4593</v>
      </c>
      <c r="E179" s="198"/>
      <c r="F179" s="67" t="s">
        <v>4031</v>
      </c>
      <c r="G179" s="67" t="s">
        <v>4072</v>
      </c>
      <c r="H179" s="166">
        <v>86</v>
      </c>
    </row>
    <row r="180" spans="1:8" x14ac:dyDescent="0.2">
      <c r="A180" s="12" t="s">
        <v>717</v>
      </c>
      <c r="B180" s="12" t="s">
        <v>4667</v>
      </c>
      <c r="C180" s="42" t="s">
        <v>718</v>
      </c>
      <c r="D180" s="174">
        <v>101</v>
      </c>
      <c r="E180" s="198"/>
      <c r="F180" s="67" t="s">
        <v>4073</v>
      </c>
      <c r="G180" s="67" t="s">
        <v>4074</v>
      </c>
      <c r="H180" s="166" t="s">
        <v>4016</v>
      </c>
    </row>
    <row r="181" spans="1:8" ht="38.25" x14ac:dyDescent="0.2">
      <c r="A181" s="12" t="s">
        <v>1826</v>
      </c>
      <c r="B181" s="12" t="s">
        <v>4759</v>
      </c>
      <c r="C181" s="42" t="s">
        <v>1827</v>
      </c>
      <c r="D181" s="174" t="s">
        <v>4610</v>
      </c>
      <c r="E181" s="198"/>
      <c r="F181" s="67" t="s">
        <v>4075</v>
      </c>
      <c r="G181" s="67" t="s">
        <v>4076</v>
      </c>
      <c r="H181" s="166">
        <v>86</v>
      </c>
    </row>
    <row r="182" spans="1:8" ht="25.5" x14ac:dyDescent="0.2">
      <c r="A182" s="12" t="s">
        <v>636</v>
      </c>
      <c r="B182" s="12" t="s">
        <v>4664</v>
      </c>
      <c r="C182" s="42" t="s">
        <v>637</v>
      </c>
      <c r="D182" s="174" t="s">
        <v>4521</v>
      </c>
      <c r="E182" s="198"/>
      <c r="F182" s="67" t="s">
        <v>4077</v>
      </c>
      <c r="G182" s="67" t="s">
        <v>4078</v>
      </c>
      <c r="H182" s="166" t="s">
        <v>3872</v>
      </c>
    </row>
    <row r="183" spans="1:8" ht="51" x14ac:dyDescent="0.2">
      <c r="A183" s="12" t="s">
        <v>2351</v>
      </c>
      <c r="B183" s="12" t="s">
        <v>4803</v>
      </c>
      <c r="C183" s="42" t="s">
        <v>2352</v>
      </c>
      <c r="D183" s="174" t="s">
        <v>4628</v>
      </c>
      <c r="E183" s="198"/>
      <c r="F183" s="67" t="s">
        <v>4385</v>
      </c>
      <c r="G183" s="67" t="s">
        <v>4386</v>
      </c>
      <c r="H183" s="166" t="s">
        <v>4368</v>
      </c>
    </row>
    <row r="184" spans="1:8" ht="38.25" x14ac:dyDescent="0.2">
      <c r="A184" s="12" t="s">
        <v>2643</v>
      </c>
      <c r="B184" s="12" t="s">
        <v>4824</v>
      </c>
      <c r="C184" s="42" t="s">
        <v>2644</v>
      </c>
      <c r="D184" s="174">
        <v>223</v>
      </c>
      <c r="E184" s="198"/>
      <c r="F184" s="67" t="s">
        <v>4079</v>
      </c>
      <c r="G184" s="67" t="s">
        <v>4080</v>
      </c>
      <c r="H184" s="166" t="s">
        <v>4081</v>
      </c>
    </row>
    <row r="185" spans="1:8" ht="38.25" x14ac:dyDescent="0.2">
      <c r="A185" s="12" t="s">
        <v>2647</v>
      </c>
      <c r="B185" s="12" t="s">
        <v>4824</v>
      </c>
      <c r="C185" s="42" t="s">
        <v>2648</v>
      </c>
      <c r="D185" s="174" t="s">
        <v>4639</v>
      </c>
      <c r="E185" s="198"/>
      <c r="F185" s="67" t="s">
        <v>4082</v>
      </c>
      <c r="G185" s="67" t="s">
        <v>4083</v>
      </c>
      <c r="H185" s="166" t="s">
        <v>4081</v>
      </c>
    </row>
    <row r="186" spans="1:8" ht="25.5" x14ac:dyDescent="0.2">
      <c r="A186" s="12" t="s">
        <v>745</v>
      </c>
      <c r="B186" s="12" t="s">
        <v>4668</v>
      </c>
      <c r="C186" s="42" t="s">
        <v>746</v>
      </c>
      <c r="D186" s="174">
        <v>101</v>
      </c>
      <c r="E186" s="198"/>
      <c r="F186" s="67" t="s">
        <v>4084</v>
      </c>
      <c r="G186" s="67" t="s">
        <v>4085</v>
      </c>
      <c r="H186" s="166" t="s">
        <v>4081</v>
      </c>
    </row>
    <row r="187" spans="1:8" x14ac:dyDescent="0.2">
      <c r="A187" s="12" t="s">
        <v>749</v>
      </c>
      <c r="B187" s="12" t="s">
        <v>4668</v>
      </c>
      <c r="C187" s="42" t="s">
        <v>750</v>
      </c>
      <c r="D187" s="174" t="s">
        <v>4532</v>
      </c>
      <c r="E187" s="198"/>
      <c r="F187" s="67" t="s">
        <v>4086</v>
      </c>
      <c r="G187" s="67" t="s">
        <v>4087</v>
      </c>
      <c r="H187" s="166" t="s">
        <v>4081</v>
      </c>
    </row>
    <row r="188" spans="1:8" ht="25.5" x14ac:dyDescent="0.2">
      <c r="A188" s="12" t="s">
        <v>656</v>
      </c>
      <c r="B188" s="12" t="s">
        <v>4664</v>
      </c>
      <c r="C188" s="42" t="s">
        <v>657</v>
      </c>
      <c r="D188" s="174" t="s">
        <v>4525</v>
      </c>
      <c r="E188" s="198"/>
      <c r="F188" s="67" t="s">
        <v>4088</v>
      </c>
      <c r="G188" s="67" t="s">
        <v>4089</v>
      </c>
      <c r="H188" s="166" t="s">
        <v>4081</v>
      </c>
    </row>
    <row r="189" spans="1:8" x14ac:dyDescent="0.2">
      <c r="A189" s="12" t="s">
        <v>2649</v>
      </c>
      <c r="B189" s="12" t="s">
        <v>4824</v>
      </c>
      <c r="C189" s="42" t="s">
        <v>2650</v>
      </c>
      <c r="D189" s="174">
        <v>223</v>
      </c>
      <c r="E189" s="198"/>
      <c r="F189" s="67" t="s">
        <v>4090</v>
      </c>
      <c r="G189" s="67" t="s">
        <v>4091</v>
      </c>
      <c r="H189" s="166" t="s">
        <v>4081</v>
      </c>
    </row>
    <row r="190" spans="1:8" ht="25.5" x14ac:dyDescent="0.2">
      <c r="A190" s="12" t="s">
        <v>2651</v>
      </c>
      <c r="B190" s="12" t="s">
        <v>4824</v>
      </c>
      <c r="C190" s="42" t="s">
        <v>2652</v>
      </c>
      <c r="D190" s="174">
        <v>223</v>
      </c>
      <c r="E190" s="198"/>
      <c r="F190" s="67" t="s">
        <v>4092</v>
      </c>
      <c r="G190" s="67" t="s">
        <v>4093</v>
      </c>
      <c r="H190" s="166" t="s">
        <v>4081</v>
      </c>
    </row>
    <row r="191" spans="1:8" x14ac:dyDescent="0.2">
      <c r="A191" s="12" t="s">
        <v>640</v>
      </c>
      <c r="B191" s="12" t="s">
        <v>4664</v>
      </c>
      <c r="C191" s="42" t="s">
        <v>641</v>
      </c>
      <c r="D191" s="174" t="s">
        <v>4527</v>
      </c>
      <c r="E191" s="198"/>
      <c r="F191" s="67" t="s">
        <v>4094</v>
      </c>
      <c r="G191" s="67" t="s">
        <v>4095</v>
      </c>
      <c r="H191" s="166" t="s">
        <v>4081</v>
      </c>
    </row>
    <row r="192" spans="1:8" ht="25.5" x14ac:dyDescent="0.2">
      <c r="A192" s="12" t="s">
        <v>1521</v>
      </c>
      <c r="B192" s="12" t="s">
        <v>4734</v>
      </c>
      <c r="C192" s="42" t="s">
        <v>1522</v>
      </c>
      <c r="D192" s="174" t="s">
        <v>4587</v>
      </c>
      <c r="E192" s="198"/>
      <c r="F192" s="67" t="s">
        <v>4096</v>
      </c>
      <c r="G192" s="67" t="s">
        <v>4097</v>
      </c>
      <c r="H192" s="166" t="s">
        <v>4081</v>
      </c>
    </row>
    <row r="193" spans="1:8" ht="25.5" x14ac:dyDescent="0.2">
      <c r="A193" s="12" t="s">
        <v>2653</v>
      </c>
      <c r="B193" s="12" t="s">
        <v>4824</v>
      </c>
      <c r="C193" s="42" t="s">
        <v>2654</v>
      </c>
      <c r="D193" s="174">
        <v>223</v>
      </c>
      <c r="E193" s="198"/>
      <c r="F193" s="67" t="s">
        <v>4098</v>
      </c>
      <c r="G193" s="67" t="s">
        <v>4099</v>
      </c>
      <c r="H193" s="166" t="s">
        <v>4081</v>
      </c>
    </row>
    <row r="194" spans="1:8" ht="25.5" x14ac:dyDescent="0.2">
      <c r="A194" s="12" t="s">
        <v>739</v>
      </c>
      <c r="B194" s="12" t="s">
        <v>4668</v>
      </c>
      <c r="C194" s="42" t="s">
        <v>740</v>
      </c>
      <c r="D194" s="174" t="s">
        <v>4535</v>
      </c>
      <c r="E194" s="198"/>
      <c r="F194" s="67" t="s">
        <v>4100</v>
      </c>
      <c r="G194" s="67" t="s">
        <v>4101</v>
      </c>
      <c r="H194" s="166" t="s">
        <v>4081</v>
      </c>
    </row>
    <row r="195" spans="1:8" ht="25.5" x14ac:dyDescent="0.2">
      <c r="A195" s="12" t="s">
        <v>642</v>
      </c>
      <c r="B195" s="12" t="s">
        <v>4664</v>
      </c>
      <c r="C195" s="42" t="s">
        <v>643</v>
      </c>
      <c r="D195" s="174">
        <v>40</v>
      </c>
      <c r="E195" s="198"/>
      <c r="F195" s="67" t="s">
        <v>4102</v>
      </c>
      <c r="G195" s="67" t="s">
        <v>4103</v>
      </c>
      <c r="H195" s="166" t="s">
        <v>4081</v>
      </c>
    </row>
    <row r="196" spans="1:8" ht="25.5" x14ac:dyDescent="0.2">
      <c r="A196" s="12" t="s">
        <v>638</v>
      </c>
      <c r="B196" s="12" t="s">
        <v>4664</v>
      </c>
      <c r="C196" s="42" t="s">
        <v>639</v>
      </c>
      <c r="D196" s="174">
        <v>40</v>
      </c>
      <c r="E196" s="198"/>
      <c r="F196" s="67" t="s">
        <v>4104</v>
      </c>
      <c r="G196" s="67" t="s">
        <v>4105</v>
      </c>
      <c r="H196" s="166" t="s">
        <v>4081</v>
      </c>
    </row>
    <row r="197" spans="1:8" x14ac:dyDescent="0.2">
      <c r="A197" s="12" t="s">
        <v>2042</v>
      </c>
      <c r="B197" s="12" t="s">
        <v>4775</v>
      </c>
      <c r="C197" s="42" t="s">
        <v>2043</v>
      </c>
      <c r="D197" s="174" t="s">
        <v>4538</v>
      </c>
      <c r="E197" s="198"/>
      <c r="F197" s="67" t="s">
        <v>4106</v>
      </c>
      <c r="G197" s="67" t="s">
        <v>4107</v>
      </c>
      <c r="H197" s="166" t="s">
        <v>4081</v>
      </c>
    </row>
    <row r="198" spans="1:8" ht="25.5" x14ac:dyDescent="0.2">
      <c r="A198" s="12" t="s">
        <v>2147</v>
      </c>
      <c r="B198" s="12" t="s">
        <v>4784</v>
      </c>
      <c r="C198" s="42" t="s">
        <v>2148</v>
      </c>
      <c r="D198" s="174" t="s">
        <v>4614</v>
      </c>
      <c r="E198" s="198"/>
      <c r="F198" s="67" t="s">
        <v>4108</v>
      </c>
      <c r="G198" s="67" t="s">
        <v>4109</v>
      </c>
      <c r="H198" s="166" t="s">
        <v>4081</v>
      </c>
    </row>
    <row r="199" spans="1:8" ht="25.5" x14ac:dyDescent="0.2">
      <c r="A199" s="12" t="s">
        <v>984</v>
      </c>
      <c r="B199" s="12" t="s">
        <v>4687</v>
      </c>
      <c r="C199" s="42" t="s">
        <v>985</v>
      </c>
      <c r="D199" s="174">
        <v>46</v>
      </c>
      <c r="E199" s="198"/>
      <c r="F199" s="67" t="s">
        <v>4110</v>
      </c>
      <c r="G199" s="67" t="s">
        <v>4111</v>
      </c>
      <c r="H199" s="166" t="s">
        <v>4081</v>
      </c>
    </row>
    <row r="200" spans="1:8" ht="38.25" x14ac:dyDescent="0.2">
      <c r="A200" s="12" t="s">
        <v>1770</v>
      </c>
      <c r="B200" s="12" t="s">
        <v>4755</v>
      </c>
      <c r="C200" s="42" t="s">
        <v>1771</v>
      </c>
      <c r="D200" s="174" t="s">
        <v>4606</v>
      </c>
      <c r="E200" s="198"/>
      <c r="F200" s="67" t="s">
        <v>4112</v>
      </c>
      <c r="G200" s="67" t="s">
        <v>4113</v>
      </c>
      <c r="H200" s="166" t="s">
        <v>4081</v>
      </c>
    </row>
    <row r="201" spans="1:8" ht="25.5" x14ac:dyDescent="0.2">
      <c r="A201" s="12" t="s">
        <v>2129</v>
      </c>
      <c r="B201" s="12" t="s">
        <v>4783</v>
      </c>
      <c r="C201" s="42" t="s">
        <v>1779</v>
      </c>
      <c r="D201" s="174">
        <v>216</v>
      </c>
      <c r="E201" s="198"/>
      <c r="F201" s="67" t="s">
        <v>4114</v>
      </c>
      <c r="G201" s="67" t="s">
        <v>4115</v>
      </c>
      <c r="H201" s="166" t="s">
        <v>4081</v>
      </c>
    </row>
    <row r="202" spans="1:8" ht="25.5" x14ac:dyDescent="0.2">
      <c r="A202" s="12" t="s">
        <v>1549</v>
      </c>
      <c r="B202" s="12" t="s">
        <v>4737</v>
      </c>
      <c r="C202" s="42" t="s">
        <v>1550</v>
      </c>
      <c r="D202" s="174" t="s">
        <v>4590</v>
      </c>
      <c r="E202" s="198"/>
      <c r="F202" s="67" t="s">
        <v>4116</v>
      </c>
      <c r="G202" s="67" t="s">
        <v>4117</v>
      </c>
      <c r="H202" s="166" t="s">
        <v>4081</v>
      </c>
    </row>
    <row r="203" spans="1:8" ht="25.5" x14ac:dyDescent="0.2">
      <c r="A203" s="12" t="s">
        <v>2130</v>
      </c>
      <c r="B203" s="12" t="s">
        <v>4783</v>
      </c>
      <c r="C203" s="42" t="s">
        <v>2131</v>
      </c>
      <c r="D203" s="174">
        <v>216</v>
      </c>
      <c r="E203" s="198"/>
      <c r="F203" s="67" t="s">
        <v>4118</v>
      </c>
      <c r="G203" s="67" t="s">
        <v>4119</v>
      </c>
      <c r="H203" s="166" t="s">
        <v>4081</v>
      </c>
    </row>
    <row r="204" spans="1:8" ht="25.5" x14ac:dyDescent="0.2">
      <c r="A204" s="12" t="s">
        <v>1155</v>
      </c>
      <c r="B204" s="12" t="s">
        <v>4700</v>
      </c>
      <c r="C204" s="42" t="s">
        <v>1156</v>
      </c>
      <c r="D204" s="174" t="s">
        <v>4557</v>
      </c>
      <c r="E204" s="198"/>
      <c r="F204" s="67" t="s">
        <v>4120</v>
      </c>
      <c r="G204" s="67" t="s">
        <v>4121</v>
      </c>
      <c r="H204" s="166" t="s">
        <v>4081</v>
      </c>
    </row>
    <row r="205" spans="1:8" ht="25.5" x14ac:dyDescent="0.2">
      <c r="A205" s="12" t="s">
        <v>1427</v>
      </c>
      <c r="B205" s="12" t="s">
        <v>4723</v>
      </c>
      <c r="C205" s="42" t="s">
        <v>1428</v>
      </c>
      <c r="D205" s="174" t="s">
        <v>4576</v>
      </c>
      <c r="E205" s="198"/>
      <c r="F205" s="67" t="s">
        <v>4122</v>
      </c>
      <c r="G205" s="67" t="s">
        <v>4123</v>
      </c>
      <c r="H205" s="166" t="s">
        <v>4081</v>
      </c>
    </row>
    <row r="206" spans="1:8" ht="25.5" x14ac:dyDescent="0.2">
      <c r="A206" s="12" t="s">
        <v>607</v>
      </c>
      <c r="B206" s="12" t="s">
        <v>4663</v>
      </c>
      <c r="C206" s="42" t="s">
        <v>608</v>
      </c>
      <c r="D206" s="174" t="s">
        <v>4527</v>
      </c>
      <c r="E206" s="198"/>
      <c r="F206" s="67" t="s">
        <v>4124</v>
      </c>
      <c r="G206" s="67" t="s">
        <v>4125</v>
      </c>
      <c r="H206" s="166" t="s">
        <v>4081</v>
      </c>
    </row>
    <row r="207" spans="1:8" ht="25.5" x14ac:dyDescent="0.2">
      <c r="A207" s="12" t="s">
        <v>2308</v>
      </c>
      <c r="B207" s="12" t="s">
        <v>4798</v>
      </c>
      <c r="C207" s="42" t="s">
        <v>2309</v>
      </c>
      <c r="D207" s="174" t="s">
        <v>4628</v>
      </c>
      <c r="E207" s="198"/>
      <c r="F207" s="67" t="s">
        <v>4126</v>
      </c>
      <c r="G207" s="67" t="s">
        <v>4127</v>
      </c>
      <c r="H207" s="166" t="s">
        <v>4081</v>
      </c>
    </row>
    <row r="208" spans="1:8" x14ac:dyDescent="0.2">
      <c r="A208" s="12" t="s">
        <v>2206</v>
      </c>
      <c r="B208" s="12" t="s">
        <v>4790</v>
      </c>
      <c r="C208" s="42" t="s">
        <v>2207</v>
      </c>
      <c r="D208" s="174" t="s">
        <v>4632</v>
      </c>
      <c r="E208" s="198"/>
      <c r="F208" s="67" t="s">
        <v>4128</v>
      </c>
      <c r="G208" s="67" t="s">
        <v>4129</v>
      </c>
      <c r="H208" s="166" t="s">
        <v>4081</v>
      </c>
    </row>
    <row r="209" spans="1:8" ht="25.5" x14ac:dyDescent="0.2">
      <c r="A209" s="12" t="s">
        <v>1346</v>
      </c>
      <c r="B209" s="12" t="s">
        <v>4715</v>
      </c>
      <c r="C209" s="42" t="s">
        <v>1347</v>
      </c>
      <c r="D209" s="174" t="s">
        <v>4560</v>
      </c>
      <c r="E209" s="198"/>
      <c r="F209" s="67" t="s">
        <v>4024</v>
      </c>
      <c r="G209" s="67" t="s">
        <v>4130</v>
      </c>
      <c r="H209" s="166">
        <v>86</v>
      </c>
    </row>
    <row r="210" spans="1:8" ht="25.5" x14ac:dyDescent="0.2">
      <c r="A210" s="12" t="s">
        <v>2585</v>
      </c>
      <c r="B210" s="12" t="s">
        <v>4819</v>
      </c>
      <c r="C210" s="42" t="s">
        <v>2586</v>
      </c>
      <c r="D210" s="174" t="s">
        <v>4653</v>
      </c>
      <c r="E210" s="198"/>
      <c r="F210" s="67" t="s">
        <v>4131</v>
      </c>
      <c r="G210" s="67" t="s">
        <v>4132</v>
      </c>
      <c r="H210" s="166" t="s">
        <v>4133</v>
      </c>
    </row>
    <row r="211" spans="1:8" ht="38.25" x14ac:dyDescent="0.2">
      <c r="A211" s="12" t="s">
        <v>1297</v>
      </c>
      <c r="B211" s="12" t="s">
        <v>4711</v>
      </c>
      <c r="C211" s="42" t="s">
        <v>1298</v>
      </c>
      <c r="D211" s="174" t="s">
        <v>4560</v>
      </c>
      <c r="E211" s="198"/>
      <c r="F211" s="67" t="s">
        <v>4387</v>
      </c>
      <c r="G211" s="67" t="s">
        <v>4388</v>
      </c>
      <c r="H211" s="166" t="s">
        <v>4368</v>
      </c>
    </row>
    <row r="212" spans="1:8" x14ac:dyDescent="0.2">
      <c r="A212" s="12" t="s">
        <v>1217</v>
      </c>
      <c r="B212" s="12" t="s">
        <v>4706</v>
      </c>
      <c r="C212" s="42" t="s">
        <v>1218</v>
      </c>
      <c r="D212" s="174" t="s">
        <v>4565</v>
      </c>
      <c r="E212" s="198"/>
      <c r="F212" s="67" t="s">
        <v>4134</v>
      </c>
      <c r="G212" s="67" t="s">
        <v>4135</v>
      </c>
      <c r="H212" s="166" t="s">
        <v>4133</v>
      </c>
    </row>
    <row r="213" spans="1:8" ht="38.25" x14ac:dyDescent="0.2">
      <c r="A213" s="12" t="s">
        <v>668</v>
      </c>
      <c r="B213" s="12" t="s">
        <v>4665</v>
      </c>
      <c r="C213" s="42" t="s">
        <v>669</v>
      </c>
      <c r="D213" s="174">
        <v>41</v>
      </c>
      <c r="E213" s="198"/>
      <c r="F213" s="67" t="s">
        <v>4459</v>
      </c>
      <c r="G213" s="67" t="s">
        <v>4460</v>
      </c>
      <c r="H213" s="166" t="s">
        <v>4458</v>
      </c>
    </row>
    <row r="214" spans="1:8" ht="25.5" x14ac:dyDescent="0.2">
      <c r="A214" s="12" t="s">
        <v>862</v>
      </c>
      <c r="B214" s="12" t="s">
        <v>4678</v>
      </c>
      <c r="C214" s="42" t="s">
        <v>863</v>
      </c>
      <c r="D214" s="174">
        <v>43</v>
      </c>
      <c r="E214" s="198"/>
      <c r="F214" s="67" t="s">
        <v>4136</v>
      </c>
      <c r="G214" s="67" t="s">
        <v>4137</v>
      </c>
      <c r="H214" s="166" t="s">
        <v>3953</v>
      </c>
    </row>
    <row r="215" spans="1:8" ht="38.25" x14ac:dyDescent="0.2">
      <c r="A215" s="12" t="s">
        <v>1299</v>
      </c>
      <c r="B215" s="12" t="s">
        <v>4711</v>
      </c>
      <c r="C215" s="42" t="s">
        <v>1300</v>
      </c>
      <c r="D215" s="174">
        <v>52</v>
      </c>
      <c r="E215" s="198"/>
      <c r="F215" s="67" t="s">
        <v>4138</v>
      </c>
      <c r="G215" s="67" t="s">
        <v>4139</v>
      </c>
      <c r="H215" s="166" t="s">
        <v>3844</v>
      </c>
    </row>
    <row r="216" spans="1:8" ht="25.5" x14ac:dyDescent="0.2">
      <c r="A216" s="12" t="s">
        <v>832</v>
      </c>
      <c r="B216" s="12" t="s">
        <v>4675</v>
      </c>
      <c r="C216" s="42" t="s">
        <v>833</v>
      </c>
      <c r="D216" s="174" t="s">
        <v>4545</v>
      </c>
      <c r="E216" s="198"/>
      <c r="F216" s="67" t="s">
        <v>4140</v>
      </c>
      <c r="G216" s="67" t="s">
        <v>4141</v>
      </c>
      <c r="H216" s="166" t="s">
        <v>4142</v>
      </c>
    </row>
    <row r="217" spans="1:8" ht="25.5" x14ac:dyDescent="0.2">
      <c r="A217" s="12" t="s">
        <v>1928</v>
      </c>
      <c r="B217" s="12" t="s">
        <v>4765</v>
      </c>
      <c r="C217" s="42" t="s">
        <v>1929</v>
      </c>
      <c r="D217" s="174" t="s">
        <v>4608</v>
      </c>
      <c r="E217" s="198"/>
      <c r="F217" s="67" t="s">
        <v>4143</v>
      </c>
      <c r="G217" s="67" t="s">
        <v>4144</v>
      </c>
      <c r="H217" s="166" t="s">
        <v>4145</v>
      </c>
    </row>
    <row r="218" spans="1:8" ht="38.25" x14ac:dyDescent="0.2">
      <c r="A218" s="12" t="s">
        <v>2522</v>
      </c>
      <c r="B218" s="12" t="s">
        <v>4815</v>
      </c>
      <c r="C218" s="42" t="s">
        <v>2523</v>
      </c>
      <c r="D218" s="174">
        <v>221</v>
      </c>
      <c r="E218" s="198"/>
      <c r="F218" s="67" t="s">
        <v>4389</v>
      </c>
      <c r="G218" s="67" t="s">
        <v>4390</v>
      </c>
      <c r="H218" s="166" t="s">
        <v>4368</v>
      </c>
    </row>
    <row r="219" spans="1:8" x14ac:dyDescent="0.2">
      <c r="A219" s="12" t="s">
        <v>2671</v>
      </c>
      <c r="B219" s="12" t="s">
        <v>4826</v>
      </c>
      <c r="C219" s="42" t="s">
        <v>2672</v>
      </c>
      <c r="D219" s="174" t="s">
        <v>4659</v>
      </c>
      <c r="E219" s="198"/>
      <c r="F219" s="67" t="s">
        <v>4146</v>
      </c>
      <c r="G219" s="67" t="s">
        <v>4147</v>
      </c>
      <c r="H219" s="166" t="s">
        <v>4081</v>
      </c>
    </row>
    <row r="220" spans="1:8" ht="38.25" x14ac:dyDescent="0.2">
      <c r="A220" s="12" t="s">
        <v>1236</v>
      </c>
      <c r="B220" s="12" t="s">
        <v>4708</v>
      </c>
      <c r="C220" s="42" t="s">
        <v>1237</v>
      </c>
      <c r="D220" s="174" t="s">
        <v>3821</v>
      </c>
      <c r="E220" s="198"/>
      <c r="F220" s="67" t="s">
        <v>4461</v>
      </c>
      <c r="G220" s="67" t="s">
        <v>4462</v>
      </c>
      <c r="H220" s="166" t="s">
        <v>4458</v>
      </c>
    </row>
    <row r="221" spans="1:8" x14ac:dyDescent="0.2">
      <c r="A221" s="12" t="s">
        <v>404</v>
      </c>
      <c r="B221" s="12" t="s">
        <v>4727</v>
      </c>
      <c r="C221" s="42" t="s">
        <v>1462</v>
      </c>
      <c r="D221" s="174" t="s">
        <v>4581</v>
      </c>
      <c r="E221" s="198"/>
      <c r="F221" s="67" t="s">
        <v>4148</v>
      </c>
      <c r="G221" s="67" t="s">
        <v>4149</v>
      </c>
      <c r="H221" s="166" t="s">
        <v>4150</v>
      </c>
    </row>
    <row r="222" spans="1:8" ht="51" x14ac:dyDescent="0.2">
      <c r="A222" s="12" t="s">
        <v>1374</v>
      </c>
      <c r="B222" s="12" t="s">
        <v>4718</v>
      </c>
      <c r="C222" s="42" t="s">
        <v>1375</v>
      </c>
      <c r="D222" s="174">
        <v>53</v>
      </c>
      <c r="E222" s="198"/>
      <c r="F222" s="67" t="s">
        <v>4151</v>
      </c>
      <c r="G222" s="67" t="s">
        <v>4152</v>
      </c>
      <c r="H222" s="166" t="s">
        <v>4016</v>
      </c>
    </row>
    <row r="223" spans="1:8" x14ac:dyDescent="0.2">
      <c r="A223" s="12" t="s">
        <v>1269</v>
      </c>
      <c r="B223" s="12" t="s">
        <v>4709</v>
      </c>
      <c r="C223" s="42" t="s">
        <v>1270</v>
      </c>
      <c r="D223" s="174" t="s">
        <v>4563</v>
      </c>
      <c r="E223" s="198"/>
      <c r="F223" s="67" t="s">
        <v>4153</v>
      </c>
      <c r="G223" s="67" t="s">
        <v>4154</v>
      </c>
      <c r="H223" s="166" t="s">
        <v>4150</v>
      </c>
    </row>
    <row r="224" spans="1:8" ht="38.25" x14ac:dyDescent="0.2">
      <c r="A224" s="12" t="s">
        <v>2595</v>
      </c>
      <c r="B224" s="12" t="s">
        <v>4820</v>
      </c>
      <c r="C224" s="42" t="s">
        <v>2596</v>
      </c>
      <c r="D224" s="174" t="s">
        <v>4654</v>
      </c>
      <c r="E224" s="198"/>
      <c r="F224" s="67" t="s">
        <v>4155</v>
      </c>
      <c r="G224" s="67" t="s">
        <v>4156</v>
      </c>
      <c r="H224" s="166" t="s">
        <v>3999</v>
      </c>
    </row>
    <row r="225" spans="1:8" x14ac:dyDescent="0.2">
      <c r="A225" s="12" t="s">
        <v>2345</v>
      </c>
      <c r="B225" s="12" t="s">
        <v>4802</v>
      </c>
      <c r="C225" s="42" t="s">
        <v>2346</v>
      </c>
      <c r="D225" s="174" t="s">
        <v>4619</v>
      </c>
      <c r="E225" s="198"/>
      <c r="F225" s="67" t="s">
        <v>4157</v>
      </c>
      <c r="G225" s="67" t="s">
        <v>4158</v>
      </c>
      <c r="H225" s="166" t="s">
        <v>3999</v>
      </c>
    </row>
    <row r="226" spans="1:8" ht="25.5" x14ac:dyDescent="0.2">
      <c r="A226" s="12" t="s">
        <v>1124</v>
      </c>
      <c r="B226" s="12" t="s">
        <v>4698</v>
      </c>
      <c r="C226" s="42" t="s">
        <v>1125</v>
      </c>
      <c r="D226" s="174" t="s">
        <v>4553</v>
      </c>
      <c r="E226" s="198"/>
      <c r="F226" s="67" t="s">
        <v>4391</v>
      </c>
      <c r="G226" s="67" t="s">
        <v>4392</v>
      </c>
      <c r="H226" s="166" t="s">
        <v>4393</v>
      </c>
    </row>
    <row r="227" spans="1:8" ht="38.25" x14ac:dyDescent="0.2">
      <c r="A227" s="12" t="s">
        <v>2286</v>
      </c>
      <c r="B227" s="12" t="s">
        <v>4796</v>
      </c>
      <c r="C227" s="42" t="s">
        <v>2287</v>
      </c>
      <c r="D227" s="174" t="s">
        <v>4627</v>
      </c>
      <c r="E227" s="198"/>
      <c r="F227" s="67" t="s">
        <v>4394</v>
      </c>
      <c r="G227" s="67" t="s">
        <v>4395</v>
      </c>
      <c r="H227" s="166" t="s">
        <v>4393</v>
      </c>
    </row>
    <row r="228" spans="1:8" ht="51" x14ac:dyDescent="0.2">
      <c r="A228" s="12" t="s">
        <v>852</v>
      </c>
      <c r="B228" s="12" t="s">
        <v>4677</v>
      </c>
      <c r="C228" s="42" t="s">
        <v>853</v>
      </c>
      <c r="D228" s="174" t="s">
        <v>4529</v>
      </c>
      <c r="E228" s="198"/>
      <c r="F228" s="67" t="s">
        <v>3883</v>
      </c>
      <c r="G228" s="67" t="s">
        <v>4159</v>
      </c>
      <c r="H228" s="166">
        <v>87</v>
      </c>
    </row>
    <row r="229" spans="1:8" ht="51" x14ac:dyDescent="0.2">
      <c r="A229" s="12" t="s">
        <v>1908</v>
      </c>
      <c r="B229" s="12" t="s">
        <v>4764</v>
      </c>
      <c r="C229" s="42" t="s">
        <v>1909</v>
      </c>
      <c r="D229" s="174" t="s">
        <v>4601</v>
      </c>
      <c r="E229" s="198"/>
      <c r="F229" s="67" t="s">
        <v>4160</v>
      </c>
      <c r="G229" s="67" t="s">
        <v>4161</v>
      </c>
      <c r="H229" s="166" t="s">
        <v>4142</v>
      </c>
    </row>
    <row r="230" spans="1:8" ht="51" x14ac:dyDescent="0.2">
      <c r="A230" s="12" t="s">
        <v>1912</v>
      </c>
      <c r="B230" s="12" t="s">
        <v>4764</v>
      </c>
      <c r="C230" s="42" t="s">
        <v>1913</v>
      </c>
      <c r="D230" s="174" t="s">
        <v>4601</v>
      </c>
      <c r="E230" s="198"/>
      <c r="F230" s="67" t="s">
        <v>4162</v>
      </c>
      <c r="G230" s="67" t="s">
        <v>4163</v>
      </c>
      <c r="H230" s="166" t="s">
        <v>4142</v>
      </c>
    </row>
    <row r="231" spans="1:8" ht="25.5" x14ac:dyDescent="0.2">
      <c r="A231" s="12" t="s">
        <v>1318</v>
      </c>
      <c r="B231" s="12" t="s">
        <v>4712</v>
      </c>
      <c r="C231" s="42" t="s">
        <v>1319</v>
      </c>
      <c r="D231" s="174" t="s">
        <v>4561</v>
      </c>
      <c r="E231" s="198"/>
      <c r="F231" s="67" t="s">
        <v>2146</v>
      </c>
      <c r="G231" s="67" t="s">
        <v>4164</v>
      </c>
      <c r="H231" s="166" t="s">
        <v>4150</v>
      </c>
    </row>
    <row r="232" spans="1:8" ht="38.25" x14ac:dyDescent="0.2">
      <c r="A232" s="12" t="s">
        <v>821</v>
      </c>
      <c r="B232" s="12" t="s">
        <v>4674</v>
      </c>
      <c r="C232" s="42" t="s">
        <v>822</v>
      </c>
      <c r="D232" s="174" t="s">
        <v>4542</v>
      </c>
      <c r="E232" s="198"/>
      <c r="F232" s="67" t="s">
        <v>4396</v>
      </c>
      <c r="G232" s="67" t="s">
        <v>4397</v>
      </c>
      <c r="H232" s="166" t="s">
        <v>4393</v>
      </c>
    </row>
    <row r="233" spans="1:8" x14ac:dyDescent="0.2">
      <c r="A233" s="12" t="s">
        <v>2473</v>
      </c>
      <c r="B233" s="12" t="s">
        <v>4812</v>
      </c>
      <c r="C233" s="42" t="s">
        <v>2474</v>
      </c>
      <c r="D233" s="174" t="s">
        <v>4646</v>
      </c>
      <c r="E233" s="198"/>
      <c r="F233" s="67" t="s">
        <v>3949</v>
      </c>
      <c r="G233" s="67" t="s">
        <v>4165</v>
      </c>
      <c r="H233" s="166">
        <v>87</v>
      </c>
    </row>
    <row r="234" spans="1:8" ht="51" x14ac:dyDescent="0.2">
      <c r="A234" s="12" t="s">
        <v>1384</v>
      </c>
      <c r="B234" s="12" t="s">
        <v>4718</v>
      </c>
      <c r="C234" s="42" t="s">
        <v>1385</v>
      </c>
      <c r="D234" s="174" t="s">
        <v>4563</v>
      </c>
      <c r="E234" s="198"/>
      <c r="F234" s="67" t="s">
        <v>4166</v>
      </c>
      <c r="G234" s="67" t="s">
        <v>4167</v>
      </c>
      <c r="H234" s="166" t="s">
        <v>4057</v>
      </c>
    </row>
    <row r="235" spans="1:8" x14ac:dyDescent="0.2">
      <c r="A235" s="12" t="s">
        <v>1608</v>
      </c>
      <c r="B235" s="12" t="s">
        <v>4743</v>
      </c>
      <c r="C235" s="42" t="s">
        <v>1609</v>
      </c>
      <c r="D235" s="174" t="s">
        <v>4596</v>
      </c>
      <c r="E235" s="198"/>
      <c r="F235" s="67" t="s">
        <v>3861</v>
      </c>
      <c r="G235" s="67" t="s">
        <v>4168</v>
      </c>
      <c r="H235" s="166">
        <v>87</v>
      </c>
    </row>
    <row r="236" spans="1:8" ht="25.5" x14ac:dyDescent="0.2">
      <c r="A236" s="12" t="s">
        <v>685</v>
      </c>
      <c r="B236" s="12" t="s">
        <v>4666</v>
      </c>
      <c r="C236" s="42" t="s">
        <v>686</v>
      </c>
      <c r="D236" s="174">
        <v>100</v>
      </c>
      <c r="E236" s="198"/>
      <c r="F236" s="67" t="s">
        <v>4169</v>
      </c>
      <c r="G236" s="67" t="s">
        <v>4170</v>
      </c>
      <c r="H236" s="166" t="s">
        <v>4057</v>
      </c>
    </row>
    <row r="237" spans="1:8" x14ac:dyDescent="0.2">
      <c r="A237" s="12" t="s">
        <v>2507</v>
      </c>
      <c r="B237" s="12" t="s">
        <v>4814</v>
      </c>
      <c r="C237" s="42" t="s">
        <v>2508</v>
      </c>
      <c r="D237" s="174" t="s">
        <v>4638</v>
      </c>
      <c r="E237" s="198"/>
      <c r="F237" s="67" t="s">
        <v>4171</v>
      </c>
      <c r="G237" s="67" t="s">
        <v>4172</v>
      </c>
      <c r="H237" s="166">
        <v>87</v>
      </c>
    </row>
    <row r="238" spans="1:8" ht="25.5" x14ac:dyDescent="0.2">
      <c r="A238" s="12" t="s">
        <v>988</v>
      </c>
      <c r="B238" s="12" t="s">
        <v>4687</v>
      </c>
      <c r="C238" s="42" t="s">
        <v>989</v>
      </c>
      <c r="D238" s="174">
        <v>46</v>
      </c>
      <c r="E238" s="198"/>
      <c r="F238" s="67" t="s">
        <v>4173</v>
      </c>
      <c r="G238" s="67" t="s">
        <v>4174</v>
      </c>
      <c r="H238" s="166" t="s">
        <v>4145</v>
      </c>
    </row>
    <row r="239" spans="1:8" x14ac:dyDescent="0.2">
      <c r="A239" s="12" t="s">
        <v>888</v>
      </c>
      <c r="B239" s="12" t="s">
        <v>4680</v>
      </c>
      <c r="C239" s="42" t="s">
        <v>889</v>
      </c>
      <c r="D239" s="174">
        <v>44</v>
      </c>
      <c r="E239" s="198"/>
      <c r="F239" s="67" t="s">
        <v>4175</v>
      </c>
      <c r="G239" s="67" t="s">
        <v>4176</v>
      </c>
      <c r="H239" s="166">
        <v>87</v>
      </c>
    </row>
    <row r="240" spans="1:8" x14ac:dyDescent="0.2">
      <c r="A240" s="12" t="s">
        <v>1610</v>
      </c>
      <c r="B240" s="12" t="s">
        <v>4743</v>
      </c>
      <c r="C240" s="42" t="s">
        <v>1611</v>
      </c>
      <c r="D240" s="174" t="s">
        <v>4596</v>
      </c>
      <c r="E240" s="198"/>
      <c r="F240" s="67" t="s">
        <v>4177</v>
      </c>
      <c r="G240" s="67" t="s">
        <v>4178</v>
      </c>
      <c r="H240" s="166" t="s">
        <v>4150</v>
      </c>
    </row>
    <row r="241" spans="1:8" x14ac:dyDescent="0.2">
      <c r="A241" s="12" t="s">
        <v>763</v>
      </c>
      <c r="B241" s="12" t="s">
        <v>4669</v>
      </c>
      <c r="C241" s="42" t="s">
        <v>764</v>
      </c>
      <c r="D241" s="174" t="s">
        <v>4537</v>
      </c>
      <c r="E241" s="198"/>
      <c r="F241" s="67" t="s">
        <v>4179</v>
      </c>
      <c r="G241" s="67" t="s">
        <v>4180</v>
      </c>
      <c r="H241" s="166" t="s">
        <v>3953</v>
      </c>
    </row>
    <row r="242" spans="1:8" ht="25.5" x14ac:dyDescent="0.2">
      <c r="A242" s="12" t="s">
        <v>2096</v>
      </c>
      <c r="B242" s="12" t="s">
        <v>4781</v>
      </c>
      <c r="C242" s="42" t="s">
        <v>2097</v>
      </c>
      <c r="D242" s="174" t="s">
        <v>4625</v>
      </c>
      <c r="E242" s="198"/>
      <c r="F242" s="67" t="s">
        <v>4398</v>
      </c>
      <c r="G242" s="67" t="s">
        <v>4399</v>
      </c>
      <c r="H242" s="166" t="s">
        <v>4393</v>
      </c>
    </row>
    <row r="243" spans="1:8" ht="25.5" x14ac:dyDescent="0.2">
      <c r="A243" s="12" t="s">
        <v>1828</v>
      </c>
      <c r="B243" s="12" t="s">
        <v>4759</v>
      </c>
      <c r="C243" s="42" t="s">
        <v>1829</v>
      </c>
      <c r="D243" s="174" t="s">
        <v>4610</v>
      </c>
      <c r="E243" s="198"/>
      <c r="F243" s="67" t="s">
        <v>4400</v>
      </c>
      <c r="G243" s="67" t="s">
        <v>4401</v>
      </c>
      <c r="H243" s="166" t="s">
        <v>4393</v>
      </c>
    </row>
    <row r="244" spans="1:8" ht="25.5" x14ac:dyDescent="0.2">
      <c r="A244" s="12" t="s">
        <v>935</v>
      </c>
      <c r="B244" s="12" t="s">
        <v>4683</v>
      </c>
      <c r="C244" s="42" t="s">
        <v>936</v>
      </c>
      <c r="D244" s="174" t="s">
        <v>4527</v>
      </c>
      <c r="E244" s="198"/>
      <c r="F244" s="67" t="s">
        <v>83</v>
      </c>
      <c r="G244" s="67" t="s">
        <v>4181</v>
      </c>
      <c r="H244" s="166">
        <v>87</v>
      </c>
    </row>
    <row r="245" spans="1:8" ht="25.5" x14ac:dyDescent="0.2">
      <c r="A245" s="12" t="s">
        <v>2383</v>
      </c>
      <c r="B245" s="12" t="s">
        <v>4806</v>
      </c>
      <c r="C245" s="42" t="s">
        <v>2384</v>
      </c>
      <c r="D245" s="174">
        <v>218</v>
      </c>
      <c r="E245" s="198"/>
      <c r="F245" s="67" t="s">
        <v>4182</v>
      </c>
      <c r="G245" s="67" t="s">
        <v>4183</v>
      </c>
      <c r="H245" s="166" t="s">
        <v>4057</v>
      </c>
    </row>
    <row r="246" spans="1:8" x14ac:dyDescent="0.2">
      <c r="A246" s="12" t="s">
        <v>1723</v>
      </c>
      <c r="B246" s="12" t="s">
        <v>4751</v>
      </c>
      <c r="C246" s="42" t="s">
        <v>1724</v>
      </c>
      <c r="D246" s="174">
        <v>207</v>
      </c>
      <c r="E246" s="198"/>
      <c r="F246" s="67" t="s">
        <v>4184</v>
      </c>
      <c r="G246" s="67" t="s">
        <v>4185</v>
      </c>
      <c r="H246" s="166" t="s">
        <v>3958</v>
      </c>
    </row>
    <row r="247" spans="1:8" ht="38.25" x14ac:dyDescent="0.2">
      <c r="A247" s="12" t="s">
        <v>809</v>
      </c>
      <c r="B247" s="12" t="s">
        <v>4673</v>
      </c>
      <c r="C247" s="42" t="s">
        <v>810</v>
      </c>
      <c r="D247" s="174" t="s">
        <v>4523</v>
      </c>
      <c r="E247" s="198"/>
      <c r="F247" s="67" t="s">
        <v>4193</v>
      </c>
      <c r="G247" s="67" t="s">
        <v>4194</v>
      </c>
      <c r="H247" s="166" t="s">
        <v>3953</v>
      </c>
    </row>
    <row r="248" spans="1:8" ht="38.25" x14ac:dyDescent="0.2">
      <c r="A248" s="12" t="s">
        <v>2565</v>
      </c>
      <c r="B248" s="12" t="s">
        <v>4818</v>
      </c>
      <c r="C248" s="42" t="s">
        <v>2566</v>
      </c>
      <c r="D248" s="174" t="s">
        <v>4651</v>
      </c>
      <c r="E248" s="198"/>
      <c r="F248" s="67" t="s">
        <v>4195</v>
      </c>
      <c r="G248" s="67" t="s">
        <v>4196</v>
      </c>
      <c r="H248" s="166">
        <v>88</v>
      </c>
    </row>
    <row r="249" spans="1:8" ht="25.5" x14ac:dyDescent="0.2">
      <c r="A249" s="12" t="s">
        <v>2641</v>
      </c>
      <c r="B249" s="12" t="s">
        <v>4824</v>
      </c>
      <c r="C249" s="42" t="s">
        <v>2642</v>
      </c>
      <c r="D249" s="174" t="s">
        <v>4639</v>
      </c>
      <c r="E249" s="198"/>
      <c r="F249" s="67" t="s">
        <v>325</v>
      </c>
      <c r="G249" s="67" t="s">
        <v>4197</v>
      </c>
      <c r="H249" s="166">
        <v>88</v>
      </c>
    </row>
    <row r="250" spans="1:8" ht="25.5" x14ac:dyDescent="0.2">
      <c r="A250" s="12" t="s">
        <v>741</v>
      </c>
      <c r="B250" s="12" t="s">
        <v>4668</v>
      </c>
      <c r="C250" s="42" t="s">
        <v>742</v>
      </c>
      <c r="D250" s="174" t="s">
        <v>4536</v>
      </c>
      <c r="E250" s="198"/>
      <c r="F250" s="67" t="s">
        <v>4198</v>
      </c>
      <c r="G250" s="67" t="s">
        <v>4199</v>
      </c>
      <c r="H250" s="166" t="s">
        <v>4145</v>
      </c>
    </row>
    <row r="251" spans="1:8" ht="63.75" x14ac:dyDescent="0.2">
      <c r="A251" s="12" t="s">
        <v>2159</v>
      </c>
      <c r="B251" s="12" t="s">
        <v>4785</v>
      </c>
      <c r="C251" s="42" t="s">
        <v>2160</v>
      </c>
      <c r="D251" s="174" t="s">
        <v>4620</v>
      </c>
      <c r="E251" s="198"/>
      <c r="F251" s="67" t="s">
        <v>4402</v>
      </c>
      <c r="G251" s="67" t="s">
        <v>4403</v>
      </c>
      <c r="H251" s="166" t="s">
        <v>4393</v>
      </c>
    </row>
    <row r="252" spans="1:8" ht="25.5" x14ac:dyDescent="0.2">
      <c r="A252" s="12" t="s">
        <v>1301</v>
      </c>
      <c r="B252" s="12" t="s">
        <v>4711</v>
      </c>
      <c r="C252" s="42" t="s">
        <v>1302</v>
      </c>
      <c r="D252" s="174">
        <v>52</v>
      </c>
      <c r="E252" s="198"/>
      <c r="F252" s="67" t="s">
        <v>4200</v>
      </c>
      <c r="G252" s="67" t="s">
        <v>4201</v>
      </c>
      <c r="H252" s="166" t="s">
        <v>4202</v>
      </c>
    </row>
    <row r="253" spans="1:8" ht="38.25" x14ac:dyDescent="0.2">
      <c r="A253" s="12" t="s">
        <v>1782</v>
      </c>
      <c r="B253" s="12" t="s">
        <v>4756</v>
      </c>
      <c r="C253" s="42" t="s">
        <v>1783</v>
      </c>
      <c r="D253" s="174" t="s">
        <v>4602</v>
      </c>
      <c r="E253" s="198"/>
      <c r="F253" s="67" t="s">
        <v>587</v>
      </c>
      <c r="G253" s="67" t="s">
        <v>4203</v>
      </c>
      <c r="H253" s="166" t="s">
        <v>4204</v>
      </c>
    </row>
    <row r="254" spans="1:8" ht="38.25" x14ac:dyDescent="0.2">
      <c r="A254" s="12" t="s">
        <v>1894</v>
      </c>
      <c r="B254" s="12" t="s">
        <v>4763</v>
      </c>
      <c r="C254" s="42" t="s">
        <v>1895</v>
      </c>
      <c r="D254" s="174" t="s">
        <v>4615</v>
      </c>
      <c r="E254" s="198"/>
      <c r="F254" s="67" t="s">
        <v>4205</v>
      </c>
      <c r="G254" s="67" t="s">
        <v>4206</v>
      </c>
      <c r="H254" s="166" t="s">
        <v>4202</v>
      </c>
    </row>
    <row r="255" spans="1:8" x14ac:dyDescent="0.2">
      <c r="A255" s="12" t="s">
        <v>1469</v>
      </c>
      <c r="B255" s="12" t="s">
        <v>4728</v>
      </c>
      <c r="C255" s="42" t="s">
        <v>1470</v>
      </c>
      <c r="D255" s="174" t="s">
        <v>4582</v>
      </c>
      <c r="E255" s="198"/>
      <c r="F255" s="67" t="s">
        <v>4404</v>
      </c>
      <c r="G255" s="67" t="s">
        <v>4405</v>
      </c>
      <c r="H255" s="166" t="s">
        <v>4393</v>
      </c>
    </row>
    <row r="256" spans="1:8" ht="25.5" x14ac:dyDescent="0.2">
      <c r="A256" s="12" t="s">
        <v>2497</v>
      </c>
      <c r="B256" s="12" t="s">
        <v>4813</v>
      </c>
      <c r="C256" s="42" t="s">
        <v>2498</v>
      </c>
      <c r="D256" s="174" t="s">
        <v>4647</v>
      </c>
      <c r="E256" s="198"/>
      <c r="F256" s="67" t="s">
        <v>4496</v>
      </c>
      <c r="G256" s="67" t="s">
        <v>4207</v>
      </c>
      <c r="H256" s="166" t="s">
        <v>3974</v>
      </c>
    </row>
    <row r="257" spans="1:8" ht="38.25" x14ac:dyDescent="0.2">
      <c r="A257" s="12" t="s">
        <v>2597</v>
      </c>
      <c r="B257" s="12" t="s">
        <v>4820</v>
      </c>
      <c r="C257" s="42" t="s">
        <v>2598</v>
      </c>
      <c r="D257" s="174" t="s">
        <v>4654</v>
      </c>
      <c r="E257" s="198"/>
      <c r="F257" s="67" t="s">
        <v>4496</v>
      </c>
      <c r="G257" s="67" t="s">
        <v>4207</v>
      </c>
      <c r="H257" s="166" t="s">
        <v>3974</v>
      </c>
    </row>
    <row r="258" spans="1:8" ht="25.5" x14ac:dyDescent="0.2">
      <c r="A258" s="12" t="s">
        <v>1896</v>
      </c>
      <c r="B258" s="12" t="s">
        <v>4763</v>
      </c>
      <c r="C258" s="42" t="s">
        <v>1897</v>
      </c>
      <c r="D258" s="174" t="s">
        <v>4615</v>
      </c>
      <c r="E258" s="198"/>
      <c r="F258" s="67" t="s">
        <v>4490</v>
      </c>
      <c r="G258" s="67" t="s">
        <v>4207</v>
      </c>
      <c r="H258" s="166" t="s">
        <v>3974</v>
      </c>
    </row>
    <row r="259" spans="1:8" ht="25.5" x14ac:dyDescent="0.2">
      <c r="A259" s="12" t="s">
        <v>1662</v>
      </c>
      <c r="B259" s="12" t="s">
        <v>4747</v>
      </c>
      <c r="C259" s="42" t="s">
        <v>1663</v>
      </c>
      <c r="D259" s="174" t="s">
        <v>4599</v>
      </c>
      <c r="E259" s="198"/>
      <c r="F259" s="67" t="s">
        <v>4491</v>
      </c>
      <c r="G259" s="67" t="s">
        <v>4207</v>
      </c>
      <c r="H259" s="166" t="s">
        <v>3974</v>
      </c>
    </row>
    <row r="260" spans="1:8" ht="25.5" x14ac:dyDescent="0.2">
      <c r="A260" s="12" t="s">
        <v>2475</v>
      </c>
      <c r="B260" s="12" t="s">
        <v>4812</v>
      </c>
      <c r="C260" s="42" t="s">
        <v>2476</v>
      </c>
      <c r="D260" s="174" t="s">
        <v>4646</v>
      </c>
      <c r="E260" s="198"/>
      <c r="F260" s="67" t="s">
        <v>4492</v>
      </c>
      <c r="G260" s="67" t="s">
        <v>4207</v>
      </c>
      <c r="H260" s="166" t="s">
        <v>3974</v>
      </c>
    </row>
    <row r="261" spans="1:8" ht="25.5" x14ac:dyDescent="0.2">
      <c r="A261" s="12" t="s">
        <v>2477</v>
      </c>
      <c r="B261" s="12" t="s">
        <v>4812</v>
      </c>
      <c r="C261" s="42" t="s">
        <v>2478</v>
      </c>
      <c r="D261" s="174" t="s">
        <v>4646</v>
      </c>
      <c r="E261" s="198"/>
      <c r="F261" s="67" t="s">
        <v>4493</v>
      </c>
      <c r="G261" s="67" t="s">
        <v>4207</v>
      </c>
      <c r="H261" s="166" t="s">
        <v>3974</v>
      </c>
    </row>
    <row r="262" spans="1:8" ht="25.5" x14ac:dyDescent="0.2">
      <c r="A262" s="12" t="s">
        <v>1626</v>
      </c>
      <c r="B262" s="12" t="s">
        <v>4744</v>
      </c>
      <c r="C262" s="42" t="s">
        <v>1627</v>
      </c>
      <c r="D262" s="174" t="s">
        <v>4597</v>
      </c>
      <c r="E262" s="198"/>
      <c r="F262" s="67" t="s">
        <v>4494</v>
      </c>
      <c r="G262" s="67" t="s">
        <v>4207</v>
      </c>
      <c r="H262" s="166" t="s">
        <v>3974</v>
      </c>
    </row>
    <row r="263" spans="1:8" ht="63.75" x14ac:dyDescent="0.2">
      <c r="A263" s="12" t="s">
        <v>960</v>
      </c>
      <c r="B263" s="12" t="s">
        <v>4685</v>
      </c>
      <c r="C263" s="42" t="s">
        <v>961</v>
      </c>
      <c r="D263" s="174" t="s">
        <v>4542</v>
      </c>
      <c r="E263" s="198"/>
      <c r="F263" s="67" t="s">
        <v>4495</v>
      </c>
      <c r="G263" s="67" t="s">
        <v>4207</v>
      </c>
      <c r="H263" s="166" t="s">
        <v>3974</v>
      </c>
    </row>
    <row r="264" spans="1:8" ht="51" x14ac:dyDescent="0.2">
      <c r="A264" s="12" t="s">
        <v>1676</v>
      </c>
      <c r="B264" s="12" t="s">
        <v>4748</v>
      </c>
      <c r="C264" s="42" t="s">
        <v>1677</v>
      </c>
      <c r="D264" s="174" t="s">
        <v>4600</v>
      </c>
      <c r="E264" s="198"/>
      <c r="F264" s="67" t="s">
        <v>4208</v>
      </c>
      <c r="G264" s="67" t="s">
        <v>4209</v>
      </c>
      <c r="H264" s="166" t="s">
        <v>4210</v>
      </c>
    </row>
    <row r="265" spans="1:8" x14ac:dyDescent="0.2">
      <c r="A265" s="12" t="s">
        <v>1568</v>
      </c>
      <c r="B265" s="12" t="s">
        <v>4739</v>
      </c>
      <c r="C265" s="42" t="s">
        <v>1569</v>
      </c>
      <c r="D265" s="174" t="s">
        <v>4592</v>
      </c>
      <c r="E265" s="198"/>
      <c r="F265" s="67" t="s">
        <v>4186</v>
      </c>
      <c r="G265" s="67" t="s">
        <v>4187</v>
      </c>
      <c r="H265" s="166" t="s">
        <v>4150</v>
      </c>
    </row>
    <row r="266" spans="1:8" ht="38.25" x14ac:dyDescent="0.2">
      <c r="A266" s="12" t="s">
        <v>940</v>
      </c>
      <c r="B266" s="12" t="s">
        <v>4684</v>
      </c>
      <c r="C266" s="42" t="s">
        <v>941</v>
      </c>
      <c r="D266" s="174" t="s">
        <v>4540</v>
      </c>
      <c r="E266" s="198"/>
      <c r="F266" s="67" t="s">
        <v>4211</v>
      </c>
      <c r="G266" s="67" t="s">
        <v>4212</v>
      </c>
      <c r="H266" s="166" t="s">
        <v>4213</v>
      </c>
    </row>
    <row r="267" spans="1:8" ht="51" x14ac:dyDescent="0.2">
      <c r="A267" s="12" t="s">
        <v>2405</v>
      </c>
      <c r="B267" s="12" t="s">
        <v>4807</v>
      </c>
      <c r="C267" s="42" t="s">
        <v>2406</v>
      </c>
      <c r="D267" s="174" t="s">
        <v>4641</v>
      </c>
      <c r="E267" s="198"/>
      <c r="F267" s="67" t="s">
        <v>4406</v>
      </c>
      <c r="G267" s="67" t="s">
        <v>4407</v>
      </c>
      <c r="H267" s="166" t="s">
        <v>4393</v>
      </c>
    </row>
    <row r="268" spans="1:8" ht="89.25" x14ac:dyDescent="0.2">
      <c r="A268" s="12" t="s">
        <v>2333</v>
      </c>
      <c r="B268" s="12" t="s">
        <v>4801</v>
      </c>
      <c r="C268" s="42" t="s">
        <v>2334</v>
      </c>
      <c r="D268" s="174" t="s">
        <v>4637</v>
      </c>
      <c r="E268" s="198"/>
      <c r="F268" s="67" t="s">
        <v>4188</v>
      </c>
      <c r="G268" s="67" t="s">
        <v>4189</v>
      </c>
      <c r="H268" s="166" t="s">
        <v>4190</v>
      </c>
    </row>
    <row r="269" spans="1:8" x14ac:dyDescent="0.2">
      <c r="A269" s="12" t="s">
        <v>911</v>
      </c>
      <c r="B269" s="12" t="s">
        <v>4681</v>
      </c>
      <c r="C269" s="42" t="s">
        <v>912</v>
      </c>
      <c r="D269" s="174">
        <v>44</v>
      </c>
      <c r="E269" s="198"/>
      <c r="F269" s="67" t="s">
        <v>4191</v>
      </c>
      <c r="G269" s="67" t="s">
        <v>4192</v>
      </c>
      <c r="H269" s="166" t="s">
        <v>4190</v>
      </c>
    </row>
    <row r="270" spans="1:8" x14ac:dyDescent="0.2">
      <c r="A270" s="12" t="s">
        <v>1054</v>
      </c>
      <c r="B270" s="12" t="s">
        <v>4692</v>
      </c>
      <c r="C270" s="42" t="s">
        <v>1055</v>
      </c>
      <c r="D270" s="174" t="s">
        <v>4558</v>
      </c>
      <c r="E270" s="198"/>
      <c r="F270" s="67" t="s">
        <v>4214</v>
      </c>
      <c r="G270" s="67" t="s">
        <v>4215</v>
      </c>
      <c r="H270" s="166" t="s">
        <v>4150</v>
      </c>
    </row>
    <row r="271" spans="1:8" ht="25.5" x14ac:dyDescent="0.2">
      <c r="A271" s="12" t="s">
        <v>1056</v>
      </c>
      <c r="B271" s="12" t="s">
        <v>4692</v>
      </c>
      <c r="C271" s="42" t="s">
        <v>1057</v>
      </c>
      <c r="D271" s="174" t="s">
        <v>4558</v>
      </c>
      <c r="E271" s="198"/>
      <c r="F271" s="67" t="s">
        <v>4216</v>
      </c>
      <c r="G271" s="67" t="s">
        <v>4217</v>
      </c>
      <c r="H271" s="166" t="s">
        <v>4218</v>
      </c>
    </row>
    <row r="272" spans="1:8" ht="25.5" x14ac:dyDescent="0.2">
      <c r="A272" s="12" t="s">
        <v>1702</v>
      </c>
      <c r="B272" s="12" t="s">
        <v>4750</v>
      </c>
      <c r="C272" s="42" t="s">
        <v>1703</v>
      </c>
      <c r="D272" s="174">
        <v>207</v>
      </c>
      <c r="E272" s="198"/>
      <c r="F272" s="67" t="s">
        <v>3964</v>
      </c>
      <c r="G272" s="67" t="s">
        <v>4219</v>
      </c>
      <c r="H272" s="166">
        <v>88</v>
      </c>
    </row>
    <row r="273" spans="1:8" x14ac:dyDescent="0.2">
      <c r="A273" s="12" t="s">
        <v>609</v>
      </c>
      <c r="B273" s="12" t="s">
        <v>4663</v>
      </c>
      <c r="C273" s="42" t="s">
        <v>610</v>
      </c>
      <c r="D273" s="174">
        <v>40</v>
      </c>
      <c r="E273" s="198"/>
      <c r="F273" s="67" t="s">
        <v>4220</v>
      </c>
      <c r="G273" s="67" t="s">
        <v>4221</v>
      </c>
      <c r="H273" s="166" t="s">
        <v>4204</v>
      </c>
    </row>
    <row r="274" spans="1:8" ht="25.5" x14ac:dyDescent="0.2">
      <c r="A274" s="12" t="s">
        <v>2038</v>
      </c>
      <c r="B274" s="12" t="s">
        <v>4775</v>
      </c>
      <c r="C274" s="42" t="s">
        <v>2039</v>
      </c>
      <c r="D274" s="174">
        <v>213</v>
      </c>
      <c r="E274" s="198"/>
      <c r="F274" s="67" t="s">
        <v>4220</v>
      </c>
      <c r="G274" s="67" t="s">
        <v>4221</v>
      </c>
      <c r="H274" s="166" t="s">
        <v>4204</v>
      </c>
    </row>
    <row r="275" spans="1:8" x14ac:dyDescent="0.2">
      <c r="A275" s="12" t="s">
        <v>2457</v>
      </c>
      <c r="B275" s="12" t="s">
        <v>4811</v>
      </c>
      <c r="C275" s="42" t="s">
        <v>2458</v>
      </c>
      <c r="D275" s="174" t="s">
        <v>4645</v>
      </c>
      <c r="E275" s="198"/>
      <c r="F275" s="67" t="s">
        <v>4501</v>
      </c>
      <c r="G275" s="67" t="s">
        <v>4221</v>
      </c>
      <c r="H275" s="166" t="s">
        <v>4204</v>
      </c>
    </row>
    <row r="276" spans="1:8" ht="51" x14ac:dyDescent="0.2">
      <c r="A276" s="12" t="s">
        <v>1511</v>
      </c>
      <c r="B276" s="12" t="s">
        <v>4732</v>
      </c>
      <c r="C276" s="42" t="s">
        <v>1512</v>
      </c>
      <c r="D276" s="174" t="s">
        <v>4585</v>
      </c>
      <c r="E276" s="198"/>
      <c r="F276" s="67" t="s">
        <v>4501</v>
      </c>
      <c r="G276" s="67" t="s">
        <v>4221</v>
      </c>
      <c r="H276" s="166" t="s">
        <v>4204</v>
      </c>
    </row>
    <row r="277" spans="1:8" ht="25.5" x14ac:dyDescent="0.2">
      <c r="A277" s="12" t="s">
        <v>2053</v>
      </c>
      <c r="B277" s="12" t="s">
        <v>4777</v>
      </c>
      <c r="C277" s="42" t="s">
        <v>2054</v>
      </c>
      <c r="D277" s="174">
        <v>214</v>
      </c>
      <c r="E277" s="198"/>
      <c r="F277" s="67" t="s">
        <v>4497</v>
      </c>
      <c r="G277" s="67" t="s">
        <v>4221</v>
      </c>
      <c r="H277" s="166" t="s">
        <v>4204</v>
      </c>
    </row>
    <row r="278" spans="1:8" ht="38.25" x14ac:dyDescent="0.2">
      <c r="A278" s="12" t="s">
        <v>813</v>
      </c>
      <c r="B278" s="12" t="s">
        <v>4673</v>
      </c>
      <c r="C278" s="42" t="s">
        <v>814</v>
      </c>
      <c r="D278" s="174" t="s">
        <v>4541</v>
      </c>
      <c r="E278" s="198"/>
      <c r="F278" s="67" t="s">
        <v>4498</v>
      </c>
      <c r="G278" s="67" t="s">
        <v>4221</v>
      </c>
      <c r="H278" s="166" t="s">
        <v>4204</v>
      </c>
    </row>
    <row r="279" spans="1:8" x14ac:dyDescent="0.2">
      <c r="A279" s="12" t="s">
        <v>913</v>
      </c>
      <c r="B279" s="12" t="s">
        <v>4681</v>
      </c>
      <c r="C279" s="42" t="s">
        <v>914</v>
      </c>
      <c r="D279" s="174" t="s">
        <v>4539</v>
      </c>
      <c r="E279" s="198"/>
      <c r="F279" s="67" t="s">
        <v>4499</v>
      </c>
      <c r="G279" s="67" t="s">
        <v>4221</v>
      </c>
      <c r="H279" s="166" t="s">
        <v>4204</v>
      </c>
    </row>
    <row r="280" spans="1:8" ht="89.25" x14ac:dyDescent="0.2">
      <c r="A280" s="12" t="s">
        <v>2577</v>
      </c>
      <c r="B280" s="12" t="s">
        <v>4819</v>
      </c>
      <c r="C280" s="42" t="s">
        <v>2578</v>
      </c>
      <c r="D280" s="174" t="s">
        <v>4653</v>
      </c>
      <c r="E280" s="198"/>
      <c r="F280" s="67" t="s">
        <v>4500</v>
      </c>
      <c r="G280" s="67" t="s">
        <v>4221</v>
      </c>
      <c r="H280" s="166" t="s">
        <v>4204</v>
      </c>
    </row>
    <row r="281" spans="1:8" ht="25.5" x14ac:dyDescent="0.2">
      <c r="A281" s="12" t="s">
        <v>1415</v>
      </c>
      <c r="B281" s="12" t="s">
        <v>4722</v>
      </c>
      <c r="C281" s="42" t="s">
        <v>1416</v>
      </c>
      <c r="D281" s="174" t="s">
        <v>4577</v>
      </c>
      <c r="E281" s="198"/>
      <c r="F281" s="67" t="s">
        <v>4222</v>
      </c>
      <c r="G281" s="67" t="s">
        <v>4223</v>
      </c>
      <c r="H281" s="166" t="s">
        <v>4204</v>
      </c>
    </row>
    <row r="282" spans="1:8" ht="25.5" x14ac:dyDescent="0.2">
      <c r="A282" s="12" t="s">
        <v>2230</v>
      </c>
      <c r="B282" s="12" t="s">
        <v>4792</v>
      </c>
      <c r="C282" s="42" t="s">
        <v>2231</v>
      </c>
      <c r="D282" s="174" t="s">
        <v>4632</v>
      </c>
      <c r="E282" s="198"/>
      <c r="F282" s="67" t="s">
        <v>4408</v>
      </c>
      <c r="G282" s="67" t="s">
        <v>4409</v>
      </c>
      <c r="H282" s="166" t="s">
        <v>4393</v>
      </c>
    </row>
    <row r="283" spans="1:8" ht="25.5" x14ac:dyDescent="0.2">
      <c r="A283" s="12" t="s">
        <v>2677</v>
      </c>
      <c r="B283" s="12" t="s">
        <v>4827</v>
      </c>
      <c r="C283" s="42" t="s">
        <v>2678</v>
      </c>
      <c r="D283" s="174" t="s">
        <v>4660</v>
      </c>
      <c r="E283" s="198"/>
      <c r="F283" s="67" t="s">
        <v>4224</v>
      </c>
      <c r="G283" s="67" t="s">
        <v>4225</v>
      </c>
      <c r="H283" s="166" t="s">
        <v>4142</v>
      </c>
    </row>
    <row r="284" spans="1:8" ht="25.5" x14ac:dyDescent="0.2">
      <c r="A284" s="12" t="s">
        <v>579</v>
      </c>
      <c r="B284" s="12" t="s">
        <v>4662</v>
      </c>
      <c r="C284" s="42" t="s">
        <v>580</v>
      </c>
      <c r="D284" s="174" t="s">
        <v>4519</v>
      </c>
      <c r="E284" s="198"/>
      <c r="F284" s="67" t="s">
        <v>4226</v>
      </c>
      <c r="G284" s="67" t="s">
        <v>4227</v>
      </c>
      <c r="H284" s="166" t="s">
        <v>3999</v>
      </c>
    </row>
    <row r="285" spans="1:8" ht="25.5" x14ac:dyDescent="0.2">
      <c r="A285" s="12" t="s">
        <v>2028</v>
      </c>
      <c r="B285" s="12" t="s">
        <v>4774</v>
      </c>
      <c r="C285" s="42" t="s">
        <v>2029</v>
      </c>
      <c r="D285" s="174" t="s">
        <v>4622</v>
      </c>
      <c r="E285" s="198"/>
      <c r="F285" s="67" t="s">
        <v>4228</v>
      </c>
      <c r="G285" s="67" t="s">
        <v>4229</v>
      </c>
      <c r="H285" s="166">
        <v>88</v>
      </c>
    </row>
    <row r="286" spans="1:8" x14ac:dyDescent="0.2">
      <c r="A286" s="12" t="s">
        <v>1678</v>
      </c>
      <c r="B286" s="12" t="s">
        <v>4748</v>
      </c>
      <c r="C286" s="42" t="s">
        <v>1679</v>
      </c>
      <c r="D286" s="174" t="s">
        <v>4599</v>
      </c>
      <c r="E286" s="198"/>
      <c r="F286" s="67" t="s">
        <v>4410</v>
      </c>
      <c r="G286" s="67" t="s">
        <v>4411</v>
      </c>
      <c r="H286" s="166" t="s">
        <v>4393</v>
      </c>
    </row>
    <row r="287" spans="1:8" x14ac:dyDescent="0.2">
      <c r="A287" s="12" t="s">
        <v>719</v>
      </c>
      <c r="B287" s="12" t="s">
        <v>4667</v>
      </c>
      <c r="C287" s="42" t="s">
        <v>720</v>
      </c>
      <c r="D287" s="174">
        <v>101</v>
      </c>
      <c r="E287" s="198"/>
      <c r="F287" s="67" t="s">
        <v>4230</v>
      </c>
      <c r="G287" s="67" t="s">
        <v>4231</v>
      </c>
      <c r="H287" s="166" t="s">
        <v>4232</v>
      </c>
    </row>
    <row r="288" spans="1:8" ht="38.25" x14ac:dyDescent="0.2">
      <c r="A288" s="12" t="s">
        <v>2579</v>
      </c>
      <c r="B288" s="12" t="s">
        <v>4819</v>
      </c>
      <c r="C288" s="42" t="s">
        <v>2580</v>
      </c>
      <c r="D288" s="174" t="s">
        <v>4653</v>
      </c>
      <c r="E288" s="198"/>
      <c r="F288" s="67" t="s">
        <v>4412</v>
      </c>
      <c r="G288" s="67" t="s">
        <v>4413</v>
      </c>
      <c r="H288" s="166" t="s">
        <v>4393</v>
      </c>
    </row>
    <row r="289" spans="1:8" ht="63.75" x14ac:dyDescent="0.2">
      <c r="A289" s="12" t="s">
        <v>1745</v>
      </c>
      <c r="B289" s="12" t="s">
        <v>4753</v>
      </c>
      <c r="C289" s="42" t="s">
        <v>1746</v>
      </c>
      <c r="D289" s="174" t="s">
        <v>4605</v>
      </c>
      <c r="E289" s="198"/>
      <c r="F289" s="67" t="s">
        <v>4233</v>
      </c>
      <c r="G289" s="67" t="s">
        <v>4234</v>
      </c>
      <c r="H289" s="166" t="s">
        <v>4213</v>
      </c>
    </row>
    <row r="290" spans="1:8" ht="25.5" x14ac:dyDescent="0.2">
      <c r="A290" s="12" t="s">
        <v>2079</v>
      </c>
      <c r="B290" s="12" t="s">
        <v>4779</v>
      </c>
      <c r="C290" s="42" t="s">
        <v>2080</v>
      </c>
      <c r="D290" s="174" t="s">
        <v>4622</v>
      </c>
      <c r="E290" s="198"/>
      <c r="F290" s="67" t="s">
        <v>4235</v>
      </c>
      <c r="G290" s="67" t="s">
        <v>4236</v>
      </c>
      <c r="H290" s="166" t="s">
        <v>4210</v>
      </c>
    </row>
    <row r="291" spans="1:8" ht="38.25" x14ac:dyDescent="0.2">
      <c r="A291" s="12" t="s">
        <v>1646</v>
      </c>
      <c r="B291" s="12" t="s">
        <v>4746</v>
      </c>
      <c r="C291" s="42" t="s">
        <v>1647</v>
      </c>
      <c r="D291" s="174" t="s">
        <v>4599</v>
      </c>
      <c r="E291" s="198"/>
      <c r="F291" s="67" t="s">
        <v>4237</v>
      </c>
      <c r="G291" s="67" t="s">
        <v>4238</v>
      </c>
      <c r="H291" s="166">
        <v>88</v>
      </c>
    </row>
    <row r="292" spans="1:8" ht="38.25" x14ac:dyDescent="0.2">
      <c r="A292" s="12" t="s">
        <v>1195</v>
      </c>
      <c r="B292" s="12" t="s">
        <v>4704</v>
      </c>
      <c r="C292" s="42" t="s">
        <v>1196</v>
      </c>
      <c r="D292" s="174">
        <v>50</v>
      </c>
      <c r="E292" s="198"/>
      <c r="F292" s="67" t="s">
        <v>4239</v>
      </c>
      <c r="G292" s="67" t="s">
        <v>4240</v>
      </c>
      <c r="H292" s="166">
        <v>88</v>
      </c>
    </row>
    <row r="293" spans="1:8" ht="63.75" x14ac:dyDescent="0.2">
      <c r="A293" s="12" t="s">
        <v>2190</v>
      </c>
      <c r="B293" s="12" t="s">
        <v>4788</v>
      </c>
      <c r="C293" s="42" t="s">
        <v>2191</v>
      </c>
      <c r="D293" s="174" t="s">
        <v>4631</v>
      </c>
      <c r="E293" s="198"/>
      <c r="F293" s="67" t="s">
        <v>4241</v>
      </c>
      <c r="G293" s="67" t="s">
        <v>4242</v>
      </c>
      <c r="H293" s="166" t="s">
        <v>4232</v>
      </c>
    </row>
    <row r="294" spans="1:8" x14ac:dyDescent="0.2">
      <c r="A294" s="12" t="s">
        <v>1999</v>
      </c>
      <c r="B294" s="12" t="s">
        <v>4772</v>
      </c>
      <c r="C294" s="42" t="s">
        <v>2000</v>
      </c>
      <c r="D294" s="174">
        <v>212</v>
      </c>
      <c r="E294" s="198"/>
      <c r="F294" s="67" t="s">
        <v>4463</v>
      </c>
      <c r="G294" s="67" t="s">
        <v>4464</v>
      </c>
      <c r="H294" s="166" t="s">
        <v>4458</v>
      </c>
    </row>
    <row r="295" spans="1:8" x14ac:dyDescent="0.2">
      <c r="A295" s="12" t="s">
        <v>2098</v>
      </c>
      <c r="B295" s="12" t="s">
        <v>4781</v>
      </c>
      <c r="C295" s="42" t="s">
        <v>2099</v>
      </c>
      <c r="D295" s="174" t="s">
        <v>4625</v>
      </c>
      <c r="E295" s="198"/>
      <c r="F295" s="67" t="s">
        <v>4243</v>
      </c>
      <c r="G295" s="67" t="s">
        <v>4244</v>
      </c>
      <c r="H295" s="166" t="s">
        <v>4213</v>
      </c>
    </row>
    <row r="296" spans="1:8" ht="25.5" x14ac:dyDescent="0.2">
      <c r="A296" s="12" t="s">
        <v>1419</v>
      </c>
      <c r="B296" s="12" t="s">
        <v>4722</v>
      </c>
      <c r="C296" s="42" t="s">
        <v>1420</v>
      </c>
      <c r="D296" s="174" t="s">
        <v>4577</v>
      </c>
      <c r="E296" s="198"/>
      <c r="F296" s="67" t="s">
        <v>4249</v>
      </c>
      <c r="G296" s="67" t="s">
        <v>4250</v>
      </c>
      <c r="H296" s="166">
        <v>88</v>
      </c>
    </row>
    <row r="297" spans="1:8" ht="38.25" x14ac:dyDescent="0.2">
      <c r="A297" s="12" t="s">
        <v>1902</v>
      </c>
      <c r="B297" s="12" t="s">
        <v>4763</v>
      </c>
      <c r="C297" s="42" t="s">
        <v>1903</v>
      </c>
      <c r="D297" s="174" t="s">
        <v>4615</v>
      </c>
      <c r="E297" s="198"/>
      <c r="F297" s="67" t="s">
        <v>4251</v>
      </c>
      <c r="G297" s="67" t="s">
        <v>4252</v>
      </c>
      <c r="H297" s="166" t="s">
        <v>4210</v>
      </c>
    </row>
    <row r="298" spans="1:8" x14ac:dyDescent="0.2">
      <c r="A298" s="12" t="s">
        <v>2633</v>
      </c>
      <c r="B298" s="12" t="s">
        <v>4823</v>
      </c>
      <c r="C298" s="42" t="s">
        <v>2634</v>
      </c>
      <c r="D298" s="174" t="s">
        <v>4656</v>
      </c>
      <c r="E298" s="198"/>
      <c r="F298" s="67" t="s">
        <v>4414</v>
      </c>
      <c r="G298" s="67" t="s">
        <v>4415</v>
      </c>
      <c r="H298" s="166" t="s">
        <v>4393</v>
      </c>
    </row>
    <row r="299" spans="1:8" ht="63.75" x14ac:dyDescent="0.2">
      <c r="A299" s="12" t="s">
        <v>1273</v>
      </c>
      <c r="B299" s="12" t="s">
        <v>4709</v>
      </c>
      <c r="C299" s="42" t="s">
        <v>1274</v>
      </c>
      <c r="D299" s="174" t="s">
        <v>4566</v>
      </c>
      <c r="E299" s="198"/>
      <c r="F299" s="67" t="s">
        <v>4245</v>
      </c>
      <c r="G299" s="67" t="s">
        <v>4246</v>
      </c>
      <c r="H299" s="166" t="s">
        <v>4218</v>
      </c>
    </row>
    <row r="300" spans="1:8" x14ac:dyDescent="0.2">
      <c r="A300" s="12" t="s">
        <v>1251</v>
      </c>
      <c r="B300" s="12" t="s">
        <v>4709</v>
      </c>
      <c r="C300" s="42" t="s">
        <v>1252</v>
      </c>
      <c r="D300" s="174">
        <v>52</v>
      </c>
      <c r="E300" s="198"/>
      <c r="F300" s="67" t="s">
        <v>4247</v>
      </c>
      <c r="G300" s="67" t="s">
        <v>4248</v>
      </c>
      <c r="H300" s="166" t="s">
        <v>3999</v>
      </c>
    </row>
    <row r="301" spans="1:8" x14ac:dyDescent="0.2">
      <c r="A301" s="12" t="s">
        <v>1721</v>
      </c>
      <c r="B301" s="12" t="s">
        <v>4751</v>
      </c>
      <c r="C301" s="42" t="s">
        <v>1722</v>
      </c>
      <c r="D301" s="174">
        <v>207</v>
      </c>
      <c r="E301" s="198"/>
      <c r="F301" s="67" t="s">
        <v>4253</v>
      </c>
      <c r="G301" s="67" t="s">
        <v>4254</v>
      </c>
      <c r="H301" s="166" t="s">
        <v>4213</v>
      </c>
    </row>
    <row r="302" spans="1:8" x14ac:dyDescent="0.2">
      <c r="A302" s="12" t="s">
        <v>2631</v>
      </c>
      <c r="B302" s="12" t="s">
        <v>4823</v>
      </c>
      <c r="C302" s="42" t="s">
        <v>2632</v>
      </c>
      <c r="D302" s="174" t="s">
        <v>4656</v>
      </c>
      <c r="E302" s="198"/>
      <c r="F302" s="67" t="s">
        <v>4255</v>
      </c>
      <c r="G302" s="67" t="s">
        <v>4256</v>
      </c>
      <c r="H302" s="166" t="s">
        <v>4218</v>
      </c>
    </row>
    <row r="303" spans="1:8" x14ac:dyDescent="0.2">
      <c r="A303" s="12" t="s">
        <v>1108</v>
      </c>
      <c r="B303" s="12" t="s">
        <v>4697</v>
      </c>
      <c r="C303" s="42" t="s">
        <v>1109</v>
      </c>
      <c r="D303" s="174">
        <v>49</v>
      </c>
      <c r="E303" s="198"/>
      <c r="F303" s="67" t="s">
        <v>4257</v>
      </c>
      <c r="G303" s="67" t="s">
        <v>4258</v>
      </c>
      <c r="H303" s="166" t="s">
        <v>4259</v>
      </c>
    </row>
    <row r="304" spans="1:8" ht="38.25" x14ac:dyDescent="0.2">
      <c r="A304" s="12" t="s">
        <v>2520</v>
      </c>
      <c r="B304" s="12" t="s">
        <v>4815</v>
      </c>
      <c r="C304" s="42" t="s">
        <v>2521</v>
      </c>
      <c r="D304" s="174" t="s">
        <v>4649</v>
      </c>
      <c r="E304" s="198"/>
      <c r="F304" s="67" t="s">
        <v>4260</v>
      </c>
      <c r="G304" s="67" t="s">
        <v>4261</v>
      </c>
      <c r="H304" s="166" t="s">
        <v>4259</v>
      </c>
    </row>
    <row r="305" spans="1:8" ht="25.5" x14ac:dyDescent="0.2">
      <c r="A305" s="12" t="s">
        <v>611</v>
      </c>
      <c r="B305" s="12" t="s">
        <v>4663</v>
      </c>
      <c r="C305" s="42" t="s">
        <v>612</v>
      </c>
      <c r="D305" s="174" t="s">
        <v>4523</v>
      </c>
      <c r="E305" s="198"/>
      <c r="F305" s="67" t="s">
        <v>4441</v>
      </c>
      <c r="G305" s="67" t="s">
        <v>4442</v>
      </c>
      <c r="H305" s="166" t="s">
        <v>4438</v>
      </c>
    </row>
    <row r="306" spans="1:8" x14ac:dyDescent="0.2">
      <c r="A306" s="12" t="s">
        <v>1916</v>
      </c>
      <c r="B306" s="12" t="s">
        <v>4765</v>
      </c>
      <c r="C306" s="42" t="s">
        <v>1917</v>
      </c>
      <c r="D306" s="174" t="s">
        <v>4608</v>
      </c>
      <c r="E306" s="198"/>
      <c r="F306" s="67" t="s">
        <v>4262</v>
      </c>
      <c r="G306" s="67" t="s">
        <v>4263</v>
      </c>
      <c r="H306" s="166" t="s">
        <v>4213</v>
      </c>
    </row>
    <row r="307" spans="1:8" x14ac:dyDescent="0.2">
      <c r="A307" s="12" t="s">
        <v>1918</v>
      </c>
      <c r="B307" s="12" t="s">
        <v>4765</v>
      </c>
      <c r="C307" s="42" t="s">
        <v>1919</v>
      </c>
      <c r="D307" s="174" t="s">
        <v>4608</v>
      </c>
      <c r="E307" s="198"/>
      <c r="F307" s="67" t="s">
        <v>4264</v>
      </c>
      <c r="G307" s="67" t="s">
        <v>4265</v>
      </c>
      <c r="H307" s="166" t="s">
        <v>4218</v>
      </c>
    </row>
    <row r="308" spans="1:8" x14ac:dyDescent="0.2">
      <c r="A308" s="12" t="s">
        <v>2459</v>
      </c>
      <c r="B308" s="12" t="s">
        <v>4811</v>
      </c>
      <c r="C308" s="42" t="s">
        <v>2460</v>
      </c>
      <c r="D308" s="174" t="s">
        <v>4645</v>
      </c>
      <c r="E308" s="198"/>
      <c r="F308" s="67" t="s">
        <v>222</v>
      </c>
      <c r="G308" s="67" t="s">
        <v>4266</v>
      </c>
      <c r="H308" s="166" t="s">
        <v>4204</v>
      </c>
    </row>
    <row r="309" spans="1:8" x14ac:dyDescent="0.2">
      <c r="A309" s="12" t="s">
        <v>1197</v>
      </c>
      <c r="B309" s="12" t="s">
        <v>4704</v>
      </c>
      <c r="C309" s="42" t="s">
        <v>1198</v>
      </c>
      <c r="D309" s="174">
        <v>50</v>
      </c>
      <c r="E309" s="198"/>
      <c r="F309" s="67" t="s">
        <v>4416</v>
      </c>
      <c r="G309" s="67" t="s">
        <v>4417</v>
      </c>
      <c r="H309" s="166" t="s">
        <v>4418</v>
      </c>
    </row>
    <row r="310" spans="1:8" x14ac:dyDescent="0.2">
      <c r="A310" s="12" t="s">
        <v>2605</v>
      </c>
      <c r="B310" s="12" t="s">
        <v>4820</v>
      </c>
      <c r="C310" s="42" t="s">
        <v>2606</v>
      </c>
      <c r="D310" s="174" t="s">
        <v>4655</v>
      </c>
      <c r="E310" s="198"/>
      <c r="F310" s="67" t="s">
        <v>4267</v>
      </c>
      <c r="G310" s="67" t="s">
        <v>4268</v>
      </c>
      <c r="H310" s="166">
        <v>88</v>
      </c>
    </row>
    <row r="311" spans="1:8" ht="25.5" x14ac:dyDescent="0.2">
      <c r="A311" s="12" t="s">
        <v>854</v>
      </c>
      <c r="B311" s="12" t="s">
        <v>4677</v>
      </c>
      <c r="C311" s="42" t="s">
        <v>855</v>
      </c>
      <c r="D311" s="174" t="s">
        <v>4529</v>
      </c>
      <c r="E311" s="198"/>
      <c r="F311" s="67" t="s">
        <v>4269</v>
      </c>
      <c r="G311" s="67" t="s">
        <v>4270</v>
      </c>
      <c r="H311" s="166" t="s">
        <v>4213</v>
      </c>
    </row>
    <row r="312" spans="1:8" ht="25.5" x14ac:dyDescent="0.2">
      <c r="A312" s="12" t="s">
        <v>1209</v>
      </c>
      <c r="B312" s="12" t="s">
        <v>4705</v>
      </c>
      <c r="C312" s="42" t="s">
        <v>1210</v>
      </c>
      <c r="D312" s="174" t="s">
        <v>4556</v>
      </c>
      <c r="E312" s="198"/>
      <c r="F312" s="67" t="s">
        <v>4271</v>
      </c>
      <c r="G312" s="67" t="s">
        <v>4272</v>
      </c>
      <c r="H312" s="166" t="s">
        <v>4273</v>
      </c>
    </row>
    <row r="313" spans="1:8" ht="25.5" x14ac:dyDescent="0.2">
      <c r="A313" s="12" t="s">
        <v>1985</v>
      </c>
      <c r="B313" s="12" t="s">
        <v>4771</v>
      </c>
      <c r="C313" s="42" t="s">
        <v>1986</v>
      </c>
      <c r="D313" s="174" t="s">
        <v>4620</v>
      </c>
      <c r="E313" s="198"/>
      <c r="F313" s="67" t="s">
        <v>4419</v>
      </c>
      <c r="G313" s="67" t="s">
        <v>4420</v>
      </c>
      <c r="H313" s="166" t="s">
        <v>4418</v>
      </c>
    </row>
    <row r="314" spans="1:8" ht="25.5" x14ac:dyDescent="0.2">
      <c r="A314" s="12" t="s">
        <v>1026</v>
      </c>
      <c r="B314" s="12" t="s">
        <v>4689</v>
      </c>
      <c r="C314" s="42" t="s">
        <v>1027</v>
      </c>
      <c r="D314" s="174" t="s">
        <v>4539</v>
      </c>
      <c r="E314" s="198"/>
      <c r="F314" s="67" t="s">
        <v>4274</v>
      </c>
      <c r="G314" s="67" t="s">
        <v>4275</v>
      </c>
      <c r="H314" s="166">
        <v>88</v>
      </c>
    </row>
    <row r="315" spans="1:8" x14ac:dyDescent="0.2">
      <c r="A315" s="12" t="s">
        <v>1070</v>
      </c>
      <c r="B315" s="12" t="s">
        <v>4693</v>
      </c>
      <c r="C315" s="42" t="s">
        <v>1071</v>
      </c>
      <c r="D315" s="174" t="s">
        <v>4558</v>
      </c>
      <c r="E315" s="198"/>
      <c r="F315" s="67" t="s">
        <v>4421</v>
      </c>
      <c r="G315" s="67" t="s">
        <v>4422</v>
      </c>
      <c r="H315" s="166" t="s">
        <v>4418</v>
      </c>
    </row>
    <row r="316" spans="1:8" ht="38.25" x14ac:dyDescent="0.2">
      <c r="A316" s="12" t="s">
        <v>1856</v>
      </c>
      <c r="B316" s="12" t="s">
        <v>4761</v>
      </c>
      <c r="C316" s="42" t="s">
        <v>1857</v>
      </c>
      <c r="D316" s="174" t="s">
        <v>4602</v>
      </c>
      <c r="E316" s="198"/>
      <c r="F316" s="67" t="s">
        <v>4276</v>
      </c>
      <c r="G316" s="67" t="s">
        <v>4277</v>
      </c>
      <c r="H316" s="166" t="s">
        <v>4204</v>
      </c>
    </row>
    <row r="317" spans="1:8" ht="38.25" x14ac:dyDescent="0.2">
      <c r="A317" s="12" t="s">
        <v>1316</v>
      </c>
      <c r="B317" s="12" t="s">
        <v>4712</v>
      </c>
      <c r="C317" s="42" t="s">
        <v>1317</v>
      </c>
      <c r="D317" s="174" t="s">
        <v>4571</v>
      </c>
      <c r="E317" s="198"/>
      <c r="F317" s="67" t="s">
        <v>4278</v>
      </c>
      <c r="G317" s="67" t="s">
        <v>4279</v>
      </c>
      <c r="H317" s="166" t="s">
        <v>4280</v>
      </c>
    </row>
    <row r="318" spans="1:8" ht="25.5" x14ac:dyDescent="0.2">
      <c r="A318" s="12" t="s">
        <v>892</v>
      </c>
      <c r="B318" s="12" t="s">
        <v>4680</v>
      </c>
      <c r="C318" s="42" t="s">
        <v>893</v>
      </c>
      <c r="D318" s="174">
        <v>44</v>
      </c>
      <c r="E318" s="198"/>
      <c r="F318" s="67" t="s">
        <v>4281</v>
      </c>
      <c r="G318" s="67" t="s">
        <v>4282</v>
      </c>
      <c r="H318" s="166" t="s">
        <v>4259</v>
      </c>
    </row>
    <row r="319" spans="1:8" x14ac:dyDescent="0.2">
      <c r="A319" s="12" t="s">
        <v>1794</v>
      </c>
      <c r="B319" s="12" t="s">
        <v>4756</v>
      </c>
      <c r="C319" s="42" t="s">
        <v>1795</v>
      </c>
      <c r="D319" s="174" t="s">
        <v>4608</v>
      </c>
      <c r="E319" s="198"/>
      <c r="F319" s="67" t="s">
        <v>4443</v>
      </c>
      <c r="G319" s="67" t="s">
        <v>4444</v>
      </c>
      <c r="H319" s="166" t="s">
        <v>4445</v>
      </c>
    </row>
    <row r="320" spans="1:8" ht="38.25" x14ac:dyDescent="0.2">
      <c r="A320" s="12" t="s">
        <v>817</v>
      </c>
      <c r="B320" s="12" t="s">
        <v>4673</v>
      </c>
      <c r="C320" s="42" t="s">
        <v>818</v>
      </c>
      <c r="D320" s="174" t="s">
        <v>4541</v>
      </c>
      <c r="E320" s="198"/>
      <c r="F320" s="67" t="s">
        <v>4007</v>
      </c>
      <c r="G320" s="67" t="s">
        <v>4283</v>
      </c>
      <c r="H320" s="166" t="s">
        <v>4259</v>
      </c>
    </row>
    <row r="321" spans="1:8" x14ac:dyDescent="0.2">
      <c r="A321" s="12" t="s">
        <v>775</v>
      </c>
      <c r="B321" s="12" t="s">
        <v>4671</v>
      </c>
      <c r="C321" s="42" t="s">
        <v>776</v>
      </c>
      <c r="D321" s="174" t="s">
        <v>4533</v>
      </c>
      <c r="E321" s="198"/>
      <c r="F321" s="67" t="s">
        <v>4465</v>
      </c>
      <c r="G321" s="67" t="s">
        <v>4466</v>
      </c>
      <c r="H321" s="166" t="s">
        <v>4458</v>
      </c>
    </row>
    <row r="322" spans="1:8" ht="38.25" x14ac:dyDescent="0.2">
      <c r="A322" s="12" t="s">
        <v>1997</v>
      </c>
      <c r="B322" s="12" t="s">
        <v>4772</v>
      </c>
      <c r="C322" s="42" t="s">
        <v>1998</v>
      </c>
      <c r="D322" s="174" t="s">
        <v>4469</v>
      </c>
      <c r="E322" s="198"/>
      <c r="F322" s="67" t="s">
        <v>4446</v>
      </c>
      <c r="G322" s="67" t="s">
        <v>4447</v>
      </c>
      <c r="H322" s="166" t="s">
        <v>4445</v>
      </c>
    </row>
    <row r="323" spans="1:8" ht="25.5" x14ac:dyDescent="0.2">
      <c r="A323" s="12" t="s">
        <v>1529</v>
      </c>
      <c r="B323" s="12" t="s">
        <v>4735</v>
      </c>
      <c r="C323" s="42" t="s">
        <v>1530</v>
      </c>
      <c r="D323" s="174" t="s">
        <v>4588</v>
      </c>
      <c r="E323" s="198"/>
      <c r="F323" s="67" t="s">
        <v>4423</v>
      </c>
      <c r="G323" s="67" t="s">
        <v>4424</v>
      </c>
      <c r="H323" s="166" t="s">
        <v>4418</v>
      </c>
    </row>
    <row r="324" spans="1:8" ht="25.5" x14ac:dyDescent="0.2">
      <c r="A324" s="12" t="s">
        <v>2524</v>
      </c>
      <c r="B324" s="12" t="s">
        <v>4815</v>
      </c>
      <c r="C324" s="42" t="s">
        <v>2525</v>
      </c>
      <c r="D324" s="174">
        <v>221</v>
      </c>
      <c r="E324" s="198"/>
      <c r="F324" s="67" t="s">
        <v>4284</v>
      </c>
      <c r="G324" s="67" t="s">
        <v>4286</v>
      </c>
      <c r="H324" s="166">
        <v>88</v>
      </c>
    </row>
    <row r="325" spans="1:8" ht="25.5" x14ac:dyDescent="0.2">
      <c r="A325" s="12" t="s">
        <v>2427</v>
      </c>
      <c r="B325" s="12" t="s">
        <v>4809</v>
      </c>
      <c r="C325" s="42" t="s">
        <v>2428</v>
      </c>
      <c r="D325" s="174" t="s">
        <v>4643</v>
      </c>
      <c r="E325" s="198"/>
      <c r="F325" s="67" t="s">
        <v>4467</v>
      </c>
      <c r="G325" s="67" t="s">
        <v>4468</v>
      </c>
      <c r="H325" s="166" t="s">
        <v>4469</v>
      </c>
    </row>
    <row r="326" spans="1:8" ht="25.5" x14ac:dyDescent="0.2">
      <c r="A326" s="12" t="s">
        <v>2563</v>
      </c>
      <c r="B326" s="12" t="s">
        <v>4818</v>
      </c>
      <c r="C326" s="42" t="s">
        <v>2564</v>
      </c>
      <c r="D326" s="174" t="s">
        <v>4651</v>
      </c>
      <c r="E326" s="198"/>
      <c r="F326" s="67" t="s">
        <v>4287</v>
      </c>
      <c r="G326" s="67" t="s">
        <v>4288</v>
      </c>
      <c r="H326" s="166" t="s">
        <v>4232</v>
      </c>
    </row>
    <row r="327" spans="1:8" ht="25.5" x14ac:dyDescent="0.2">
      <c r="A327" s="12" t="s">
        <v>1034</v>
      </c>
      <c r="B327" s="12" t="s">
        <v>4690</v>
      </c>
      <c r="C327" s="42" t="s">
        <v>1035</v>
      </c>
      <c r="D327" s="174" t="s">
        <v>4547</v>
      </c>
      <c r="E327" s="198"/>
      <c r="F327" s="67" t="s">
        <v>4289</v>
      </c>
      <c r="G327" s="67" t="s">
        <v>4290</v>
      </c>
      <c r="H327" s="166">
        <v>88</v>
      </c>
    </row>
    <row r="328" spans="1:8" ht="38.25" x14ac:dyDescent="0.2">
      <c r="A328" s="12" t="s">
        <v>1814</v>
      </c>
      <c r="B328" s="12" t="s">
        <v>4758</v>
      </c>
      <c r="C328" s="42" t="s">
        <v>1815</v>
      </c>
      <c r="D328" s="174" t="s">
        <v>4602</v>
      </c>
      <c r="E328" s="198"/>
      <c r="F328" s="67" t="s">
        <v>4291</v>
      </c>
      <c r="G328" s="67" t="s">
        <v>4292</v>
      </c>
      <c r="H328" s="166" t="s">
        <v>3999</v>
      </c>
    </row>
    <row r="329" spans="1:8" x14ac:dyDescent="0.2">
      <c r="A329" s="12" t="s">
        <v>1816</v>
      </c>
      <c r="B329" s="12" t="s">
        <v>4758</v>
      </c>
      <c r="C329" s="42" t="s">
        <v>1817</v>
      </c>
      <c r="D329" s="174" t="s">
        <v>4602</v>
      </c>
      <c r="E329" s="198"/>
      <c r="F329" s="67" t="s">
        <v>4285</v>
      </c>
      <c r="G329" s="67" t="s">
        <v>4293</v>
      </c>
      <c r="H329" s="166">
        <v>88</v>
      </c>
    </row>
    <row r="330" spans="1:8" ht="25.5" x14ac:dyDescent="0.2">
      <c r="A330" s="12" t="s">
        <v>1358</v>
      </c>
      <c r="B330" s="12" t="s">
        <v>4716</v>
      </c>
      <c r="C330" s="42" t="s">
        <v>1359</v>
      </c>
      <c r="D330" s="174" t="s">
        <v>4568</v>
      </c>
      <c r="E330" s="198"/>
      <c r="F330" s="67" t="s">
        <v>4508</v>
      </c>
      <c r="G330" s="67" t="s">
        <v>4294</v>
      </c>
      <c r="H330" s="166">
        <v>89</v>
      </c>
    </row>
    <row r="331" spans="1:8" ht="38.25" x14ac:dyDescent="0.2">
      <c r="A331" s="12" t="s">
        <v>2149</v>
      </c>
      <c r="B331" s="12" t="s">
        <v>4784</v>
      </c>
      <c r="C331" s="42" t="s">
        <v>2150</v>
      </c>
      <c r="D331" s="174" t="s">
        <v>4629</v>
      </c>
      <c r="E331" s="198"/>
      <c r="F331" s="67" t="s">
        <v>4508</v>
      </c>
      <c r="G331" s="67" t="s">
        <v>4294</v>
      </c>
      <c r="H331" s="166">
        <v>89</v>
      </c>
    </row>
    <row r="332" spans="1:8" ht="25.5" x14ac:dyDescent="0.2">
      <c r="A332" s="12" t="s">
        <v>1145</v>
      </c>
      <c r="B332" s="12" t="s">
        <v>4699</v>
      </c>
      <c r="C332" s="42" t="s">
        <v>1146</v>
      </c>
      <c r="D332" s="174" t="s">
        <v>4562</v>
      </c>
      <c r="E332" s="198"/>
      <c r="F332" s="67" t="s">
        <v>4502</v>
      </c>
      <c r="G332" s="67" t="s">
        <v>4294</v>
      </c>
      <c r="H332" s="166">
        <v>89</v>
      </c>
    </row>
    <row r="333" spans="1:8" ht="25.5" x14ac:dyDescent="0.2">
      <c r="A333" s="12" t="s">
        <v>2543</v>
      </c>
      <c r="B333" s="12" t="s">
        <v>4816</v>
      </c>
      <c r="C333" s="42" t="s">
        <v>2544</v>
      </c>
      <c r="D333" s="174" t="s">
        <v>4604</v>
      </c>
      <c r="E333" s="198"/>
      <c r="F333" s="67" t="s">
        <v>4503</v>
      </c>
      <c r="G333" s="67" t="s">
        <v>4294</v>
      </c>
      <c r="H333" s="166">
        <v>89</v>
      </c>
    </row>
    <row r="334" spans="1:8" ht="38.25" x14ac:dyDescent="0.2">
      <c r="A334" s="12" t="s">
        <v>2545</v>
      </c>
      <c r="B334" s="12" t="s">
        <v>4816</v>
      </c>
      <c r="C334" s="42" t="s">
        <v>2546</v>
      </c>
      <c r="D334" s="174" t="s">
        <v>4604</v>
      </c>
      <c r="E334" s="198"/>
      <c r="F334" s="67" t="s">
        <v>4504</v>
      </c>
      <c r="G334" s="67" t="s">
        <v>4294</v>
      </c>
      <c r="H334" s="166">
        <v>89</v>
      </c>
    </row>
    <row r="335" spans="1:8" ht="25.5" x14ac:dyDescent="0.2">
      <c r="A335" s="12" t="s">
        <v>1437</v>
      </c>
      <c r="B335" s="12" t="s">
        <v>4724</v>
      </c>
      <c r="C335" s="42" t="s">
        <v>1438</v>
      </c>
      <c r="D335" s="174">
        <v>107</v>
      </c>
      <c r="E335" s="198"/>
      <c r="F335" s="67" t="s">
        <v>4505</v>
      </c>
      <c r="G335" s="67" t="s">
        <v>4294</v>
      </c>
      <c r="H335" s="166">
        <v>89</v>
      </c>
    </row>
    <row r="336" spans="1:8" ht="25.5" x14ac:dyDescent="0.2">
      <c r="A336" s="12" t="s">
        <v>1570</v>
      </c>
      <c r="B336" s="12" t="s">
        <v>4739</v>
      </c>
      <c r="C336" s="42" t="s">
        <v>1571</v>
      </c>
      <c r="D336" s="174" t="s">
        <v>4592</v>
      </c>
      <c r="E336" s="198"/>
      <c r="F336" s="67" t="s">
        <v>4506</v>
      </c>
      <c r="G336" s="67" t="s">
        <v>4294</v>
      </c>
      <c r="H336" s="166">
        <v>89</v>
      </c>
    </row>
    <row r="337" spans="1:8" ht="38.25" x14ac:dyDescent="0.2">
      <c r="A337" s="12" t="s">
        <v>1920</v>
      </c>
      <c r="B337" s="12" t="s">
        <v>4765</v>
      </c>
      <c r="C337" s="42" t="s">
        <v>1921</v>
      </c>
      <c r="D337" s="174" t="s">
        <v>4608</v>
      </c>
      <c r="E337" s="198"/>
      <c r="F337" s="67" t="s">
        <v>4507</v>
      </c>
      <c r="G337" s="67" t="s">
        <v>4294</v>
      </c>
      <c r="H337" s="166">
        <v>89</v>
      </c>
    </row>
    <row r="338" spans="1:8" ht="51" x14ac:dyDescent="0.2">
      <c r="A338" s="12" t="s">
        <v>2419</v>
      </c>
      <c r="B338" s="12" t="s">
        <v>4808</v>
      </c>
      <c r="C338" s="42" t="s">
        <v>2420</v>
      </c>
      <c r="D338" s="174" t="s">
        <v>4642</v>
      </c>
      <c r="E338" s="198"/>
      <c r="F338" s="67" t="s">
        <v>4296</v>
      </c>
      <c r="G338" s="67" t="s">
        <v>4295</v>
      </c>
      <c r="H338" s="166">
        <v>89</v>
      </c>
    </row>
    <row r="339" spans="1:8" ht="25.5" x14ac:dyDescent="0.2">
      <c r="A339" s="12" t="s">
        <v>864</v>
      </c>
      <c r="B339" s="12" t="s">
        <v>4678</v>
      </c>
      <c r="C339" s="42" t="s">
        <v>865</v>
      </c>
      <c r="D339" s="174" t="s">
        <v>4545</v>
      </c>
      <c r="E339" s="198"/>
      <c r="F339" s="67" t="s">
        <v>4509</v>
      </c>
      <c r="G339" s="67" t="s">
        <v>4295</v>
      </c>
      <c r="H339" s="166">
        <v>89</v>
      </c>
    </row>
    <row r="340" spans="1:8" ht="25.5" x14ac:dyDescent="0.2">
      <c r="A340" s="12" t="s">
        <v>2669</v>
      </c>
      <c r="B340" s="12" t="s">
        <v>4826</v>
      </c>
      <c r="C340" s="42" t="s">
        <v>2670</v>
      </c>
      <c r="D340" s="174" t="s">
        <v>4659</v>
      </c>
      <c r="E340" s="198"/>
      <c r="F340" s="67" t="s">
        <v>4297</v>
      </c>
      <c r="G340" s="67" t="s">
        <v>4298</v>
      </c>
      <c r="H340" s="166" t="s">
        <v>4210</v>
      </c>
    </row>
    <row r="341" spans="1:8" ht="25.5" x14ac:dyDescent="0.2">
      <c r="A341" s="12" t="s">
        <v>769</v>
      </c>
      <c r="B341" s="12" t="s">
        <v>4670</v>
      </c>
      <c r="C341" s="42" t="s">
        <v>770</v>
      </c>
      <c r="D341" s="174" t="s">
        <v>4530</v>
      </c>
      <c r="E341" s="198"/>
      <c r="F341" s="67" t="s">
        <v>4299</v>
      </c>
      <c r="G341" s="67" t="s">
        <v>4300</v>
      </c>
      <c r="H341" s="166" t="s">
        <v>4232</v>
      </c>
    </row>
    <row r="342" spans="1:8" ht="38.25" x14ac:dyDescent="0.2">
      <c r="A342" s="12" t="s">
        <v>2061</v>
      </c>
      <c r="B342" s="12" t="s">
        <v>4777</v>
      </c>
      <c r="C342" s="42" t="s">
        <v>2062</v>
      </c>
      <c r="D342" s="174" t="s">
        <v>4543</v>
      </c>
      <c r="E342" s="198"/>
      <c r="F342" s="67" t="s">
        <v>4470</v>
      </c>
      <c r="G342" s="67" t="s">
        <v>4471</v>
      </c>
      <c r="H342" s="166" t="s">
        <v>4469</v>
      </c>
    </row>
    <row r="343" spans="1:8" ht="25.5" x14ac:dyDescent="0.2">
      <c r="A343" s="12" t="s">
        <v>1336</v>
      </c>
      <c r="B343" s="12" t="s">
        <v>4714</v>
      </c>
      <c r="C343" s="42" t="s">
        <v>1337</v>
      </c>
      <c r="D343" s="174" t="s">
        <v>4568</v>
      </c>
      <c r="E343" s="198"/>
      <c r="F343" s="67" t="s">
        <v>4472</v>
      </c>
      <c r="G343" s="67" t="s">
        <v>4473</v>
      </c>
      <c r="H343" s="166" t="s">
        <v>4469</v>
      </c>
    </row>
    <row r="344" spans="1:8" x14ac:dyDescent="0.2">
      <c r="A344" s="12" t="s">
        <v>1321</v>
      </c>
      <c r="B344" s="12" t="s">
        <v>4712</v>
      </c>
      <c r="C344" s="42" t="s">
        <v>1322</v>
      </c>
      <c r="D344" s="174" t="s">
        <v>4571</v>
      </c>
      <c r="E344" s="198"/>
      <c r="F344" s="67" t="s">
        <v>4301</v>
      </c>
      <c r="G344" s="67" t="s">
        <v>4302</v>
      </c>
      <c r="H344" s="166" t="s">
        <v>4204</v>
      </c>
    </row>
    <row r="345" spans="1:8" ht="25.5" x14ac:dyDescent="0.2">
      <c r="A345" s="12" t="s">
        <v>1402</v>
      </c>
      <c r="B345" s="12" t="s">
        <v>4720</v>
      </c>
      <c r="C345" s="42" t="s">
        <v>1401</v>
      </c>
      <c r="D345" s="174" t="s">
        <v>4574</v>
      </c>
      <c r="E345" s="198"/>
      <c r="F345" s="67" t="s">
        <v>4303</v>
      </c>
      <c r="G345" s="67" t="s">
        <v>4304</v>
      </c>
      <c r="H345" s="166" t="s">
        <v>4202</v>
      </c>
    </row>
    <row r="346" spans="1:8" ht="25.5" x14ac:dyDescent="0.2">
      <c r="A346" s="12" t="s">
        <v>946</v>
      </c>
      <c r="B346" s="12" t="s">
        <v>4685</v>
      </c>
      <c r="C346" s="42" t="s">
        <v>947</v>
      </c>
      <c r="D346" s="174">
        <v>46</v>
      </c>
      <c r="E346" s="198"/>
      <c r="F346" s="67" t="s">
        <v>4305</v>
      </c>
      <c r="G346" s="67" t="s">
        <v>4306</v>
      </c>
      <c r="H346" s="166" t="s">
        <v>3999</v>
      </c>
    </row>
    <row r="347" spans="1:8" ht="25.5" x14ac:dyDescent="0.2">
      <c r="A347" s="12" t="s">
        <v>1802</v>
      </c>
      <c r="B347" s="12" t="s">
        <v>4757</v>
      </c>
      <c r="C347" s="42" t="s">
        <v>1803</v>
      </c>
      <c r="D347" s="174" t="s">
        <v>4609</v>
      </c>
      <c r="E347" s="198"/>
      <c r="F347" s="67" t="s">
        <v>4307</v>
      </c>
      <c r="G347" s="67" t="s">
        <v>4308</v>
      </c>
      <c r="H347" s="166">
        <v>89</v>
      </c>
    </row>
    <row r="348" spans="1:8" ht="25.5" x14ac:dyDescent="0.2">
      <c r="A348" s="12" t="s">
        <v>1489</v>
      </c>
      <c r="B348" s="12" t="s">
        <v>4730</v>
      </c>
      <c r="C348" s="42" t="s">
        <v>1490</v>
      </c>
      <c r="D348" s="174">
        <v>107</v>
      </c>
      <c r="E348" s="198"/>
      <c r="F348" s="67" t="s">
        <v>4425</v>
      </c>
      <c r="G348" s="67" t="s">
        <v>4426</v>
      </c>
      <c r="H348" s="166" t="s">
        <v>4418</v>
      </c>
    </row>
    <row r="349" spans="1:8" x14ac:dyDescent="0.2">
      <c r="A349" s="12" t="s">
        <v>1491</v>
      </c>
      <c r="B349" s="12" t="s">
        <v>4730</v>
      </c>
      <c r="C349" s="42" t="s">
        <v>1492</v>
      </c>
      <c r="D349" s="174">
        <v>107</v>
      </c>
      <c r="E349" s="198"/>
      <c r="F349" s="67" t="s">
        <v>4309</v>
      </c>
      <c r="G349" s="67" t="s">
        <v>4310</v>
      </c>
      <c r="H349" s="166" t="s">
        <v>4311</v>
      </c>
    </row>
    <row r="350" spans="1:8" x14ac:dyDescent="0.2">
      <c r="A350" s="12" t="s">
        <v>2656</v>
      </c>
      <c r="B350" s="12" t="s">
        <v>4824</v>
      </c>
      <c r="C350" s="42" t="s">
        <v>2657</v>
      </c>
      <c r="D350" s="174">
        <v>223</v>
      </c>
      <c r="E350" s="198"/>
      <c r="F350" s="67" t="s">
        <v>4312</v>
      </c>
      <c r="G350" s="67" t="s">
        <v>4313</v>
      </c>
      <c r="H350" s="166" t="s">
        <v>4190</v>
      </c>
    </row>
    <row r="351" spans="1:8" ht="25.5" x14ac:dyDescent="0.2">
      <c r="A351" s="12" t="s">
        <v>1479</v>
      </c>
      <c r="B351" s="12" t="s">
        <v>4729</v>
      </c>
      <c r="C351" s="42" t="s">
        <v>1480</v>
      </c>
      <c r="D351" s="174" t="s">
        <v>4583</v>
      </c>
      <c r="E351" s="198"/>
      <c r="F351" s="67" t="s">
        <v>258</v>
      </c>
      <c r="G351" s="67" t="s">
        <v>4314</v>
      </c>
      <c r="H351" s="166">
        <v>89</v>
      </c>
    </row>
    <row r="352" spans="1:8" ht="25.5" x14ac:dyDescent="0.2">
      <c r="A352" s="12" t="s">
        <v>1497</v>
      </c>
      <c r="B352" s="12" t="s">
        <v>4731</v>
      </c>
      <c r="C352" s="42" t="s">
        <v>1498</v>
      </c>
      <c r="D352" s="174" t="s">
        <v>4584</v>
      </c>
      <c r="E352" s="198"/>
      <c r="F352" s="67" t="s">
        <v>4315</v>
      </c>
      <c r="G352" s="67" t="s">
        <v>4316</v>
      </c>
      <c r="H352" s="166" t="s">
        <v>4202</v>
      </c>
    </row>
    <row r="353" spans="1:8" ht="51" x14ac:dyDescent="0.2">
      <c r="A353" s="12" t="s">
        <v>723</v>
      </c>
      <c r="B353" s="12" t="s">
        <v>4667</v>
      </c>
      <c r="C353" s="42" t="s">
        <v>724</v>
      </c>
      <c r="D353" s="174" t="s">
        <v>4533</v>
      </c>
      <c r="E353" s="198"/>
      <c r="F353" s="67" t="s">
        <v>4427</v>
      </c>
      <c r="G353" s="67" t="s">
        <v>4428</v>
      </c>
      <c r="H353" s="166" t="s">
        <v>4418</v>
      </c>
    </row>
    <row r="354" spans="1:8" ht="25.5" x14ac:dyDescent="0.2">
      <c r="A354" s="12" t="s">
        <v>1409</v>
      </c>
      <c r="B354" s="12" t="s">
        <v>4721</v>
      </c>
      <c r="C354" s="42" t="s">
        <v>1410</v>
      </c>
      <c r="D354" s="174" t="s">
        <v>4576</v>
      </c>
      <c r="E354" s="198"/>
      <c r="F354" s="67" t="s">
        <v>4317</v>
      </c>
      <c r="G354" s="67" t="s">
        <v>4318</v>
      </c>
      <c r="H354" s="166" t="s">
        <v>4202</v>
      </c>
    </row>
    <row r="355" spans="1:8" x14ac:dyDescent="0.2">
      <c r="A355" s="12" t="s">
        <v>687</v>
      </c>
      <c r="B355" s="12" t="s">
        <v>4666</v>
      </c>
      <c r="C355" s="42" t="s">
        <v>688</v>
      </c>
      <c r="D355" s="174" t="s">
        <v>531</v>
      </c>
      <c r="E355" s="198"/>
      <c r="F355" s="67" t="s">
        <v>4429</v>
      </c>
      <c r="G355" s="67" t="s">
        <v>4430</v>
      </c>
      <c r="H355" s="166" t="s">
        <v>4418</v>
      </c>
    </row>
    <row r="356" spans="1:8" x14ac:dyDescent="0.2">
      <c r="A356" s="12" t="s">
        <v>725</v>
      </c>
      <c r="B356" s="12" t="s">
        <v>4667</v>
      </c>
      <c r="C356" s="42" t="s">
        <v>726</v>
      </c>
      <c r="D356" s="174">
        <v>101</v>
      </c>
      <c r="E356" s="198"/>
      <c r="F356" s="67" t="s">
        <v>4319</v>
      </c>
      <c r="G356" s="67" t="s">
        <v>4320</v>
      </c>
      <c r="H356" s="166" t="s">
        <v>4311</v>
      </c>
    </row>
    <row r="357" spans="1:8" x14ac:dyDescent="0.2">
      <c r="A357" s="12" t="s">
        <v>2264</v>
      </c>
      <c r="B357" s="12" t="s">
        <v>4795</v>
      </c>
      <c r="C357" s="42" t="s">
        <v>2265</v>
      </c>
      <c r="D357" s="174">
        <v>218</v>
      </c>
      <c r="E357" s="198"/>
      <c r="F357" s="67" t="s">
        <v>4474</v>
      </c>
      <c r="G357" s="67" t="s">
        <v>4475</v>
      </c>
      <c r="H357" s="166" t="s">
        <v>4469</v>
      </c>
    </row>
    <row r="358" spans="1:8" ht="25.5" x14ac:dyDescent="0.2">
      <c r="A358" s="12" t="s">
        <v>727</v>
      </c>
      <c r="B358" s="12" t="s">
        <v>4667</v>
      </c>
      <c r="C358" s="42" t="s">
        <v>728</v>
      </c>
      <c r="D358" s="174" t="s">
        <v>4535</v>
      </c>
      <c r="E358" s="198"/>
      <c r="F358" s="67" t="s">
        <v>4321</v>
      </c>
      <c r="G358" s="67" t="s">
        <v>4322</v>
      </c>
      <c r="H358" s="166">
        <v>89</v>
      </c>
    </row>
    <row r="359" spans="1:8" ht="25.5" x14ac:dyDescent="0.2">
      <c r="A359" s="12" t="s">
        <v>630</v>
      </c>
      <c r="B359" s="12" t="s">
        <v>4664</v>
      </c>
      <c r="C359" s="42" t="s">
        <v>631</v>
      </c>
      <c r="D359" s="174">
        <v>40</v>
      </c>
      <c r="E359" s="198"/>
      <c r="F359" s="67" t="s">
        <v>4323</v>
      </c>
      <c r="G359" s="67" t="s">
        <v>4324</v>
      </c>
      <c r="H359" s="166">
        <v>89</v>
      </c>
    </row>
    <row r="360" spans="1:8" x14ac:dyDescent="0.2">
      <c r="A360" s="12" t="s">
        <v>1604</v>
      </c>
      <c r="B360" s="12" t="s">
        <v>4742</v>
      </c>
      <c r="C360" s="42" t="s">
        <v>1605</v>
      </c>
      <c r="D360" s="174" t="s">
        <v>4595</v>
      </c>
      <c r="E360" s="198"/>
      <c r="F360" s="67" t="s">
        <v>4510</v>
      </c>
      <c r="G360" s="67" t="s">
        <v>4324</v>
      </c>
      <c r="H360" s="166">
        <v>89</v>
      </c>
    </row>
    <row r="361" spans="1:8" ht="25.5" x14ac:dyDescent="0.2">
      <c r="A361" s="12" t="s">
        <v>2067</v>
      </c>
      <c r="B361" s="12" t="s">
        <v>4778</v>
      </c>
      <c r="C361" s="42" t="s">
        <v>2068</v>
      </c>
      <c r="D361" s="174" t="s">
        <v>4623</v>
      </c>
      <c r="E361" s="198"/>
      <c r="F361" s="67" t="s">
        <v>4511</v>
      </c>
      <c r="G361" s="67" t="s">
        <v>4325</v>
      </c>
      <c r="H361" s="166">
        <v>89</v>
      </c>
    </row>
    <row r="362" spans="1:8" x14ac:dyDescent="0.2">
      <c r="A362" s="12" t="s">
        <v>617</v>
      </c>
      <c r="B362" s="12" t="s">
        <v>4663</v>
      </c>
      <c r="C362" s="42" t="s">
        <v>618</v>
      </c>
      <c r="D362" s="174">
        <v>40</v>
      </c>
      <c r="E362" s="198"/>
      <c r="F362" s="67" t="s">
        <v>3851</v>
      </c>
      <c r="G362" s="67" t="s">
        <v>4325</v>
      </c>
      <c r="H362" s="166">
        <v>89</v>
      </c>
    </row>
    <row r="363" spans="1:8" x14ac:dyDescent="0.2">
      <c r="A363" s="12" t="s">
        <v>1499</v>
      </c>
      <c r="B363" s="12" t="s">
        <v>4731</v>
      </c>
      <c r="C363" s="42" t="s">
        <v>1500</v>
      </c>
      <c r="D363" s="174" t="s">
        <v>4584</v>
      </c>
      <c r="E363" s="198"/>
      <c r="F363" s="67" t="s">
        <v>4512</v>
      </c>
      <c r="G363" s="67" t="s">
        <v>4325</v>
      </c>
      <c r="H363" s="166">
        <v>89</v>
      </c>
    </row>
    <row r="364" spans="1:8" ht="25.5" x14ac:dyDescent="0.2">
      <c r="A364" s="12" t="s">
        <v>581</v>
      </c>
      <c r="B364" s="12" t="s">
        <v>4662</v>
      </c>
      <c r="C364" s="42" t="s">
        <v>582</v>
      </c>
      <c r="D364" s="174" t="s">
        <v>4521</v>
      </c>
      <c r="E364" s="198"/>
      <c r="F364" s="67" t="s">
        <v>4513</v>
      </c>
      <c r="G364" s="67" t="s">
        <v>4325</v>
      </c>
      <c r="H364" s="166">
        <v>89</v>
      </c>
    </row>
    <row r="365" spans="1:8" x14ac:dyDescent="0.2">
      <c r="A365" s="12" t="s">
        <v>777</v>
      </c>
      <c r="B365" s="12" t="s">
        <v>4671</v>
      </c>
      <c r="C365" s="42" t="s">
        <v>778</v>
      </c>
      <c r="D365" s="174">
        <v>101</v>
      </c>
      <c r="E365" s="198"/>
      <c r="F365" s="67" t="s">
        <v>4514</v>
      </c>
      <c r="G365" s="67" t="s">
        <v>4325</v>
      </c>
      <c r="H365" s="166">
        <v>89</v>
      </c>
    </row>
    <row r="366" spans="1:8" ht="25.5" x14ac:dyDescent="0.2">
      <c r="A366" s="12" t="s">
        <v>563</v>
      </c>
      <c r="B366" s="12" t="s">
        <v>4662</v>
      </c>
      <c r="C366" s="42" t="s">
        <v>564</v>
      </c>
      <c r="D366" s="174">
        <v>40</v>
      </c>
      <c r="E366" s="198"/>
      <c r="F366" s="67" t="s">
        <v>4515</v>
      </c>
      <c r="G366" s="67" t="s">
        <v>4325</v>
      </c>
      <c r="H366" s="166">
        <v>89</v>
      </c>
    </row>
    <row r="367" spans="1:8" x14ac:dyDescent="0.2">
      <c r="A367" s="12" t="s">
        <v>789</v>
      </c>
      <c r="B367" s="12" t="s">
        <v>4671</v>
      </c>
      <c r="C367" s="42" t="s">
        <v>790</v>
      </c>
      <c r="D367" s="174">
        <v>101</v>
      </c>
      <c r="E367" s="198"/>
      <c r="F367" s="67" t="s">
        <v>4326</v>
      </c>
      <c r="G367" s="67" t="s">
        <v>4327</v>
      </c>
      <c r="H367" s="166">
        <v>89</v>
      </c>
    </row>
    <row r="368" spans="1:8" ht="51" x14ac:dyDescent="0.2">
      <c r="A368" s="12" t="s">
        <v>2046</v>
      </c>
      <c r="B368" s="12" t="s">
        <v>4776</v>
      </c>
      <c r="C368" s="42" t="s">
        <v>2047</v>
      </c>
      <c r="D368" s="174">
        <v>214</v>
      </c>
      <c r="E368" s="198"/>
      <c r="F368" s="67" t="s">
        <v>2660</v>
      </c>
      <c r="G368" s="67" t="s">
        <v>4328</v>
      </c>
      <c r="H368" s="166" t="s">
        <v>4280</v>
      </c>
    </row>
    <row r="369" spans="1:8" x14ac:dyDescent="0.2">
      <c r="A369" s="12" t="s">
        <v>721</v>
      </c>
      <c r="B369" s="12" t="s">
        <v>4667</v>
      </c>
      <c r="C369" s="42" t="s">
        <v>722</v>
      </c>
      <c r="D369" s="174">
        <v>101</v>
      </c>
      <c r="E369" s="198"/>
      <c r="F369" s="67" t="s">
        <v>4476</v>
      </c>
      <c r="G369" s="67" t="s">
        <v>4477</v>
      </c>
      <c r="H369" s="166" t="s">
        <v>4469</v>
      </c>
    </row>
    <row r="370" spans="1:8" ht="25.5" x14ac:dyDescent="0.2">
      <c r="A370" s="12" t="s">
        <v>791</v>
      </c>
      <c r="B370" s="12" t="s">
        <v>4671</v>
      </c>
      <c r="C370" s="42" t="s">
        <v>792</v>
      </c>
      <c r="D370" s="174" t="s">
        <v>4539</v>
      </c>
      <c r="E370" s="198"/>
      <c r="F370" s="67" t="s">
        <v>4518</v>
      </c>
      <c r="G370" s="67" t="s">
        <v>4329</v>
      </c>
      <c r="H370" s="166" t="s">
        <v>4210</v>
      </c>
    </row>
    <row r="371" spans="1:8" x14ac:dyDescent="0.2">
      <c r="A371" s="12" t="s">
        <v>1471</v>
      </c>
      <c r="B371" s="12" t="s">
        <v>4728</v>
      </c>
      <c r="C371" s="42" t="s">
        <v>1472</v>
      </c>
      <c r="D371" s="174" t="s">
        <v>4582</v>
      </c>
      <c r="E371" s="198"/>
      <c r="F371" s="67" t="s">
        <v>4518</v>
      </c>
      <c r="G371" s="67" t="s">
        <v>4329</v>
      </c>
      <c r="H371" s="166" t="s">
        <v>4210</v>
      </c>
    </row>
    <row r="372" spans="1:8" ht="25.5" x14ac:dyDescent="0.2">
      <c r="A372" s="12" t="s">
        <v>2310</v>
      </c>
      <c r="B372" s="12" t="s">
        <v>4798</v>
      </c>
      <c r="C372" s="42" t="s">
        <v>2311</v>
      </c>
      <c r="D372" s="174" t="s">
        <v>4628</v>
      </c>
      <c r="E372" s="198"/>
      <c r="F372" s="67" t="s">
        <v>232</v>
      </c>
      <c r="G372" s="67" t="s">
        <v>4329</v>
      </c>
      <c r="H372" s="166" t="s">
        <v>4210</v>
      </c>
    </row>
    <row r="373" spans="1:8" x14ac:dyDescent="0.2">
      <c r="A373" s="12" t="s">
        <v>1584</v>
      </c>
      <c r="B373" s="12" t="s">
        <v>4740</v>
      </c>
      <c r="C373" s="42" t="s">
        <v>1585</v>
      </c>
      <c r="D373" s="174" t="s">
        <v>4593</v>
      </c>
      <c r="E373" s="198"/>
      <c r="F373" s="67" t="s">
        <v>4516</v>
      </c>
      <c r="G373" s="67" t="s">
        <v>4329</v>
      </c>
      <c r="H373" s="166" t="s">
        <v>4210</v>
      </c>
    </row>
    <row r="374" spans="1:8" ht="25.5" x14ac:dyDescent="0.2">
      <c r="A374" s="12" t="s">
        <v>729</v>
      </c>
      <c r="B374" s="12" t="s">
        <v>4667</v>
      </c>
      <c r="C374" s="42" t="s">
        <v>730</v>
      </c>
      <c r="D374" s="174" t="s">
        <v>4534</v>
      </c>
      <c r="E374" s="198"/>
      <c r="F374" s="67" t="s">
        <v>4517</v>
      </c>
      <c r="G374" s="67" t="s">
        <v>4329</v>
      </c>
      <c r="H374" s="166" t="s">
        <v>4210</v>
      </c>
    </row>
    <row r="375" spans="1:8" ht="25.5" x14ac:dyDescent="0.2">
      <c r="A375" s="12" t="s">
        <v>2059</v>
      </c>
      <c r="B375" s="12" t="s">
        <v>4777</v>
      </c>
      <c r="C375" s="42" t="s">
        <v>2060</v>
      </c>
      <c r="D375" s="174">
        <v>214</v>
      </c>
      <c r="E375" s="198"/>
      <c r="F375" s="67" t="s">
        <v>4431</v>
      </c>
      <c r="G375" s="67" t="s">
        <v>4432</v>
      </c>
      <c r="H375" s="166" t="s">
        <v>4418</v>
      </c>
    </row>
    <row r="376" spans="1:8" ht="25.5" x14ac:dyDescent="0.2">
      <c r="A376" s="12" t="s">
        <v>2055</v>
      </c>
      <c r="B376" s="12" t="s">
        <v>4777</v>
      </c>
      <c r="C376" s="42" t="s">
        <v>2056</v>
      </c>
      <c r="D376" s="174" t="s">
        <v>4617</v>
      </c>
      <c r="E376" s="198"/>
      <c r="F376" s="67" t="s">
        <v>4448</v>
      </c>
      <c r="G376" s="67" t="s">
        <v>4449</v>
      </c>
      <c r="H376" s="166" t="s">
        <v>4445</v>
      </c>
    </row>
    <row r="377" spans="1:8" ht="38.25" x14ac:dyDescent="0.2">
      <c r="A377" s="199" t="s">
        <v>5037</v>
      </c>
      <c r="B377" s="12" t="s">
        <v>4776</v>
      </c>
      <c r="C377" s="42" t="s">
        <v>2048</v>
      </c>
      <c r="D377" s="174">
        <v>214</v>
      </c>
      <c r="E377" s="198"/>
      <c r="F377" s="67" t="s">
        <v>4330</v>
      </c>
      <c r="G377" s="67" t="s">
        <v>4331</v>
      </c>
      <c r="H377" s="166" t="s">
        <v>4190</v>
      </c>
    </row>
    <row r="378" spans="1:8" ht="38.25" x14ac:dyDescent="0.2">
      <c r="A378" s="199" t="s">
        <v>5036</v>
      </c>
      <c r="B378" s="12" t="s">
        <v>4799</v>
      </c>
      <c r="C378" s="42" t="s">
        <v>2316</v>
      </c>
      <c r="D378" s="174">
        <v>214</v>
      </c>
      <c r="E378" s="198"/>
    </row>
    <row r="379" spans="1:8" x14ac:dyDescent="0.2">
      <c r="A379" s="12" t="s">
        <v>2347</v>
      </c>
      <c r="B379" s="12" t="s">
        <v>4802</v>
      </c>
      <c r="C379" s="42" t="s">
        <v>2348</v>
      </c>
      <c r="D379" s="174" t="s">
        <v>4619</v>
      </c>
      <c r="E379" s="198"/>
    </row>
    <row r="380" spans="1:8" ht="25.5" x14ac:dyDescent="0.2">
      <c r="A380" s="12" t="s">
        <v>2361</v>
      </c>
      <c r="B380" s="12" t="s">
        <v>4804</v>
      </c>
      <c r="C380" s="42" t="s">
        <v>2362</v>
      </c>
      <c r="D380" s="174" t="s">
        <v>4639</v>
      </c>
      <c r="E380" s="198"/>
    </row>
    <row r="381" spans="1:8" x14ac:dyDescent="0.2">
      <c r="A381" s="12" t="s">
        <v>619</v>
      </c>
      <c r="B381" s="12" t="s">
        <v>4663</v>
      </c>
      <c r="C381" s="42" t="s">
        <v>620</v>
      </c>
      <c r="D381" s="174" t="s">
        <v>4521</v>
      </c>
      <c r="E381" s="198"/>
    </row>
    <row r="382" spans="1:8" ht="25.5" x14ac:dyDescent="0.2">
      <c r="A382" s="12" t="s">
        <v>779</v>
      </c>
      <c r="B382" s="12" t="s">
        <v>4671</v>
      </c>
      <c r="C382" s="42" t="s">
        <v>780</v>
      </c>
      <c r="D382" s="174">
        <v>101</v>
      </c>
      <c r="E382" s="198"/>
    </row>
    <row r="383" spans="1:8" ht="25.5" x14ac:dyDescent="0.2">
      <c r="A383" s="12" t="s">
        <v>801</v>
      </c>
      <c r="B383" s="12" t="s">
        <v>4672</v>
      </c>
      <c r="C383" s="42" t="s">
        <v>802</v>
      </c>
      <c r="D383" s="174" t="s">
        <v>4526</v>
      </c>
      <c r="E383" s="198"/>
    </row>
    <row r="384" spans="1:8" ht="38.25" x14ac:dyDescent="0.2">
      <c r="A384" s="12" t="s">
        <v>1987</v>
      </c>
      <c r="B384" s="12" t="s">
        <v>4771</v>
      </c>
      <c r="C384" s="42" t="s">
        <v>1988</v>
      </c>
      <c r="D384" s="174" t="s">
        <v>4620</v>
      </c>
      <c r="E384" s="198"/>
    </row>
    <row r="385" spans="1:5" x14ac:dyDescent="0.2">
      <c r="A385" s="12" t="s">
        <v>2049</v>
      </c>
      <c r="B385" s="12" t="s">
        <v>4776</v>
      </c>
      <c r="C385" s="42" t="s">
        <v>2050</v>
      </c>
      <c r="D385" s="174">
        <v>214</v>
      </c>
      <c r="E385" s="198"/>
    </row>
    <row r="386" spans="1:5" x14ac:dyDescent="0.2">
      <c r="A386" s="12" t="s">
        <v>952</v>
      </c>
      <c r="B386" s="12" t="s">
        <v>4685</v>
      </c>
      <c r="C386" s="42" t="s">
        <v>953</v>
      </c>
      <c r="D386" s="174">
        <v>46</v>
      </c>
      <c r="E386" s="198"/>
    </row>
    <row r="387" spans="1:5" ht="38.25" x14ac:dyDescent="0.2">
      <c r="A387" s="12" t="s">
        <v>1104</v>
      </c>
      <c r="B387" s="12" t="s">
        <v>4696</v>
      </c>
      <c r="C387" s="42" t="s">
        <v>1105</v>
      </c>
      <c r="D387" s="174" t="s">
        <v>4553</v>
      </c>
      <c r="E387" s="198"/>
    </row>
    <row r="388" spans="1:5" x14ac:dyDescent="0.2">
      <c r="A388" s="12" t="s">
        <v>929</v>
      </c>
      <c r="B388" s="12" t="s">
        <v>4683</v>
      </c>
      <c r="C388" s="42" t="s">
        <v>930</v>
      </c>
      <c r="D388" s="174" t="s">
        <v>4527</v>
      </c>
      <c r="E388" s="198"/>
    </row>
    <row r="389" spans="1:5" ht="38.25" x14ac:dyDescent="0.2">
      <c r="A389" s="12" t="s">
        <v>815</v>
      </c>
      <c r="B389" s="12" t="s">
        <v>4673</v>
      </c>
      <c r="C389" s="42" t="s">
        <v>816</v>
      </c>
      <c r="D389" s="174" t="s">
        <v>4541</v>
      </c>
      <c r="E389" s="198"/>
    </row>
    <row r="390" spans="1:5" ht="38.25" x14ac:dyDescent="0.2">
      <c r="A390" s="12" t="s">
        <v>1852</v>
      </c>
      <c r="B390" s="12" t="s">
        <v>4761</v>
      </c>
      <c r="C390" s="42" t="s">
        <v>1853</v>
      </c>
      <c r="D390" s="174" t="s">
        <v>4602</v>
      </c>
      <c r="E390" s="198"/>
    </row>
    <row r="391" spans="1:5" x14ac:dyDescent="0.2">
      <c r="A391" s="12" t="s">
        <v>1141</v>
      </c>
      <c r="B391" s="12" t="s">
        <v>4699</v>
      </c>
      <c r="C391" s="42" t="s">
        <v>1142</v>
      </c>
      <c r="D391" s="174">
        <v>50</v>
      </c>
      <c r="E391" s="198"/>
    </row>
    <row r="392" spans="1:5" ht="25.5" x14ac:dyDescent="0.2">
      <c r="A392" s="12" t="s">
        <v>1989</v>
      </c>
      <c r="B392" s="12" t="s">
        <v>4771</v>
      </c>
      <c r="C392" s="42" t="s">
        <v>1990</v>
      </c>
      <c r="D392" s="174" t="s">
        <v>4620</v>
      </c>
      <c r="E392" s="198"/>
    </row>
    <row r="393" spans="1:5" ht="51" x14ac:dyDescent="0.2">
      <c r="A393" s="12" t="s">
        <v>1910</v>
      </c>
      <c r="B393" s="12" t="s">
        <v>4764</v>
      </c>
      <c r="C393" s="42" t="s">
        <v>1911</v>
      </c>
      <c r="D393" s="174" t="s">
        <v>4601</v>
      </c>
      <c r="E393" s="198"/>
    </row>
    <row r="394" spans="1:5" ht="25.5" x14ac:dyDescent="0.2">
      <c r="A394" s="12" t="s">
        <v>1704</v>
      </c>
      <c r="B394" s="12" t="s">
        <v>4750</v>
      </c>
      <c r="C394" s="42" t="s">
        <v>1705</v>
      </c>
      <c r="D394" s="174">
        <v>207</v>
      </c>
      <c r="E394" s="198"/>
    </row>
    <row r="395" spans="1:5" ht="38.25" x14ac:dyDescent="0.2">
      <c r="A395" s="12" t="s">
        <v>954</v>
      </c>
      <c r="B395" s="12" t="s">
        <v>4685</v>
      </c>
      <c r="C395" s="42" t="s">
        <v>955</v>
      </c>
      <c r="D395" s="174">
        <v>46</v>
      </c>
      <c r="E395" s="198"/>
    </row>
    <row r="396" spans="1:5" x14ac:dyDescent="0.2">
      <c r="A396" s="12" t="s">
        <v>1281</v>
      </c>
      <c r="B396" s="12" t="s">
        <v>4710</v>
      </c>
      <c r="C396" s="42" t="s">
        <v>1282</v>
      </c>
      <c r="D396" s="174" t="s">
        <v>4565</v>
      </c>
      <c r="E396" s="198"/>
    </row>
    <row r="397" spans="1:5" ht="25.5" x14ac:dyDescent="0.2">
      <c r="A397" s="12" t="s">
        <v>781</v>
      </c>
      <c r="B397" s="12" t="s">
        <v>4671</v>
      </c>
      <c r="C397" s="42" t="s">
        <v>782</v>
      </c>
      <c r="D397" s="174">
        <v>101</v>
      </c>
      <c r="E397" s="198"/>
    </row>
    <row r="398" spans="1:5" ht="38.25" x14ac:dyDescent="0.2">
      <c r="A398" s="12" t="s">
        <v>805</v>
      </c>
      <c r="B398" s="12" t="s">
        <v>4672</v>
      </c>
      <c r="C398" s="42" t="s">
        <v>806</v>
      </c>
      <c r="D398" s="174" t="s">
        <v>4526</v>
      </c>
      <c r="E398" s="198"/>
    </row>
    <row r="399" spans="1:5" ht="25.5" x14ac:dyDescent="0.2">
      <c r="A399" s="12" t="s">
        <v>1165</v>
      </c>
      <c r="B399" s="12" t="s">
        <v>4701</v>
      </c>
      <c r="C399" s="42" t="s">
        <v>1166</v>
      </c>
      <c r="D399" s="174" t="s">
        <v>4564</v>
      </c>
      <c r="E399" s="198"/>
    </row>
    <row r="400" spans="1:5" ht="25.5" x14ac:dyDescent="0.2">
      <c r="A400" s="12" t="s">
        <v>1762</v>
      </c>
      <c r="B400" s="12" t="s">
        <v>4754</v>
      </c>
      <c r="C400" s="42" t="s">
        <v>1763</v>
      </c>
      <c r="D400" s="174" t="s">
        <v>4606</v>
      </c>
      <c r="E400" s="198"/>
    </row>
    <row r="401" spans="1:5" ht="38.25" x14ac:dyDescent="0.2">
      <c r="A401" s="12" t="s">
        <v>1126</v>
      </c>
      <c r="B401" s="12" t="s">
        <v>4698</v>
      </c>
      <c r="C401" s="42" t="s">
        <v>1127</v>
      </c>
      <c r="D401" s="174" t="s">
        <v>4553</v>
      </c>
      <c r="E401" s="198"/>
    </row>
    <row r="402" spans="1:5" x14ac:dyDescent="0.2">
      <c r="A402" s="12" t="s">
        <v>1060</v>
      </c>
      <c r="B402" s="12" t="s">
        <v>4692</v>
      </c>
      <c r="C402" s="42" t="s">
        <v>1061</v>
      </c>
      <c r="D402" s="174">
        <v>47</v>
      </c>
      <c r="E402" s="198"/>
    </row>
    <row r="403" spans="1:5" x14ac:dyDescent="0.2">
      <c r="A403" s="12" t="s">
        <v>1255</v>
      </c>
      <c r="B403" s="12" t="s">
        <v>4709</v>
      </c>
      <c r="C403" s="42" t="s">
        <v>1256</v>
      </c>
      <c r="D403" s="174" t="s">
        <v>4567</v>
      </c>
      <c r="E403" s="198"/>
    </row>
    <row r="404" spans="1:5" ht="25.5" x14ac:dyDescent="0.2">
      <c r="A404" s="12" t="s">
        <v>646</v>
      </c>
      <c r="B404" s="12" t="s">
        <v>4664</v>
      </c>
      <c r="C404" s="42" t="s">
        <v>647</v>
      </c>
      <c r="D404" s="174" t="s">
        <v>4524</v>
      </c>
      <c r="E404" s="198"/>
    </row>
    <row r="405" spans="1:5" ht="25.5" x14ac:dyDescent="0.2">
      <c r="A405" s="12" t="s">
        <v>2530</v>
      </c>
      <c r="B405" s="12" t="s">
        <v>4815</v>
      </c>
      <c r="C405" s="42" t="s">
        <v>2531</v>
      </c>
      <c r="D405" s="174" t="s">
        <v>4649</v>
      </c>
      <c r="E405" s="198"/>
    </row>
    <row r="406" spans="1:5" x14ac:dyDescent="0.2">
      <c r="A406" s="12" t="s">
        <v>1733</v>
      </c>
      <c r="B406" s="12" t="s">
        <v>4751</v>
      </c>
      <c r="C406" s="42" t="s">
        <v>1734</v>
      </c>
      <c r="D406" s="174" t="s">
        <v>4555</v>
      </c>
      <c r="E406" s="198"/>
    </row>
    <row r="407" spans="1:5" x14ac:dyDescent="0.2">
      <c r="A407" s="12" t="s">
        <v>2044</v>
      </c>
      <c r="B407" s="12" t="s">
        <v>4775</v>
      </c>
      <c r="C407" s="42" t="s">
        <v>2045</v>
      </c>
      <c r="D407" s="174" t="s">
        <v>4538</v>
      </c>
      <c r="E407" s="198"/>
    </row>
    <row r="408" spans="1:5" ht="51" x14ac:dyDescent="0.2">
      <c r="A408" s="12" t="s">
        <v>2003</v>
      </c>
      <c r="B408" s="12" t="s">
        <v>4772</v>
      </c>
      <c r="C408" s="42" t="s">
        <v>2004</v>
      </c>
      <c r="D408" s="174">
        <v>212</v>
      </c>
      <c r="E408" s="198"/>
    </row>
    <row r="409" spans="1:5" ht="38.25" x14ac:dyDescent="0.2">
      <c r="A409" s="12" t="s">
        <v>2063</v>
      </c>
      <c r="B409" s="12" t="s">
        <v>4777</v>
      </c>
      <c r="C409" s="42" t="s">
        <v>2064</v>
      </c>
      <c r="D409" s="174" t="s">
        <v>4543</v>
      </c>
      <c r="E409" s="198"/>
    </row>
    <row r="410" spans="1:5" x14ac:dyDescent="0.2">
      <c r="A410" s="12" t="s">
        <v>2065</v>
      </c>
      <c r="B410" s="12" t="s">
        <v>4777</v>
      </c>
      <c r="C410" s="42" t="s">
        <v>2066</v>
      </c>
      <c r="D410" s="174">
        <v>214</v>
      </c>
      <c r="E410" s="198"/>
    </row>
    <row r="411" spans="1:5" ht="51" x14ac:dyDescent="0.2">
      <c r="A411" s="12" t="s">
        <v>2005</v>
      </c>
      <c r="B411" s="12" t="s">
        <v>4772</v>
      </c>
      <c r="C411" s="42" t="s">
        <v>2006</v>
      </c>
      <c r="D411" s="174">
        <v>212</v>
      </c>
      <c r="E411" s="198"/>
    </row>
    <row r="412" spans="1:5" ht="38.25" x14ac:dyDescent="0.2">
      <c r="A412" s="12" t="s">
        <v>2001</v>
      </c>
      <c r="B412" s="12" t="s">
        <v>4772</v>
      </c>
      <c r="C412" s="42" t="s">
        <v>2002</v>
      </c>
      <c r="D412" s="174">
        <v>212</v>
      </c>
      <c r="E412" s="198"/>
    </row>
    <row r="413" spans="1:5" x14ac:dyDescent="0.2">
      <c r="A413" s="12" t="s">
        <v>1551</v>
      </c>
      <c r="B413" s="12" t="s">
        <v>4737</v>
      </c>
      <c r="C413" s="42" t="s">
        <v>1552</v>
      </c>
      <c r="D413" s="174" t="s">
        <v>4590</v>
      </c>
      <c r="E413" s="198"/>
    </row>
    <row r="414" spans="1:5" x14ac:dyDescent="0.2">
      <c r="A414" s="12" t="s">
        <v>2266</v>
      </c>
      <c r="B414" s="12" t="s">
        <v>4795</v>
      </c>
      <c r="C414" s="42" t="s">
        <v>2267</v>
      </c>
      <c r="D414" s="174">
        <v>218</v>
      </c>
      <c r="E414" s="198"/>
    </row>
    <row r="415" spans="1:5" ht="38.25" x14ac:dyDescent="0.2">
      <c r="A415" s="12" t="s">
        <v>2007</v>
      </c>
      <c r="B415" s="12" t="s">
        <v>4772</v>
      </c>
      <c r="C415" s="42" t="s">
        <v>1381</v>
      </c>
      <c r="D415" s="174">
        <v>212</v>
      </c>
      <c r="E415" s="198"/>
    </row>
    <row r="416" spans="1:5" x14ac:dyDescent="0.2">
      <c r="A416" s="12" t="s">
        <v>2268</v>
      </c>
      <c r="B416" s="12" t="s">
        <v>4795</v>
      </c>
      <c r="C416" s="42" t="s">
        <v>2269</v>
      </c>
      <c r="D416" s="174">
        <v>218</v>
      </c>
      <c r="E416" s="198"/>
    </row>
    <row r="417" spans="1:5" ht="38.25" x14ac:dyDescent="0.2">
      <c r="A417" s="12" t="s">
        <v>613</v>
      </c>
      <c r="B417" s="12" t="s">
        <v>4663</v>
      </c>
      <c r="C417" s="42" t="s">
        <v>614</v>
      </c>
      <c r="D417" s="174" t="s">
        <v>4520</v>
      </c>
      <c r="E417" s="198"/>
    </row>
    <row r="418" spans="1:5" ht="140.25" x14ac:dyDescent="0.2">
      <c r="A418" s="12" t="s">
        <v>1368</v>
      </c>
      <c r="B418" s="12" t="s">
        <v>4717</v>
      </c>
      <c r="C418" s="42" t="s">
        <v>1369</v>
      </c>
      <c r="D418" s="174" t="s">
        <v>4560</v>
      </c>
      <c r="E418" s="198"/>
    </row>
    <row r="419" spans="1:5" ht="25.5" x14ac:dyDescent="0.2">
      <c r="A419" s="12" t="s">
        <v>2509</v>
      </c>
      <c r="B419" s="12" t="s">
        <v>4814</v>
      </c>
      <c r="C419" s="42" t="s">
        <v>2510</v>
      </c>
      <c r="D419" s="174" t="s">
        <v>4638</v>
      </c>
      <c r="E419" s="198"/>
    </row>
    <row r="420" spans="1:5" ht="25.5" x14ac:dyDescent="0.2">
      <c r="A420" s="12" t="s">
        <v>2151</v>
      </c>
      <c r="B420" s="12" t="s">
        <v>4784</v>
      </c>
      <c r="C420" s="42" t="s">
        <v>2152</v>
      </c>
      <c r="D420" s="174" t="s">
        <v>4629</v>
      </c>
      <c r="E420" s="198"/>
    </row>
    <row r="421" spans="1:5" ht="38.25" x14ac:dyDescent="0.2">
      <c r="A421" s="12" t="s">
        <v>757</v>
      </c>
      <c r="B421" s="12" t="s">
        <v>4669</v>
      </c>
      <c r="C421" s="42" t="s">
        <v>758</v>
      </c>
      <c r="D421" s="174" t="s">
        <v>4535</v>
      </c>
      <c r="E421" s="198"/>
    </row>
    <row r="422" spans="1:5" ht="25.5" x14ac:dyDescent="0.2">
      <c r="A422" s="12" t="s">
        <v>615</v>
      </c>
      <c r="B422" s="12" t="s">
        <v>4663</v>
      </c>
      <c r="C422" s="42" t="s">
        <v>616</v>
      </c>
      <c r="D422" s="174" t="s">
        <v>4523</v>
      </c>
      <c r="E422" s="198"/>
    </row>
    <row r="423" spans="1:5" x14ac:dyDescent="0.2">
      <c r="A423" s="12" t="s">
        <v>1972</v>
      </c>
      <c r="B423" s="12" t="s">
        <v>4769</v>
      </c>
      <c r="C423" s="42" t="s">
        <v>1973</v>
      </c>
      <c r="D423" s="174" t="s">
        <v>4619</v>
      </c>
      <c r="E423" s="198"/>
    </row>
    <row r="424" spans="1:5" ht="25.5" x14ac:dyDescent="0.2">
      <c r="A424" s="12" t="s">
        <v>1157</v>
      </c>
      <c r="B424" s="12" t="s">
        <v>4700</v>
      </c>
      <c r="C424" s="42" t="s">
        <v>1158</v>
      </c>
      <c r="D424" s="174" t="s">
        <v>4557</v>
      </c>
      <c r="E424" s="198"/>
    </row>
    <row r="425" spans="1:5" ht="51" x14ac:dyDescent="0.2">
      <c r="A425" s="12" t="s">
        <v>583</v>
      </c>
      <c r="B425" s="12" t="s">
        <v>4662</v>
      </c>
      <c r="C425" s="42" t="s">
        <v>584</v>
      </c>
      <c r="D425" s="174" t="s">
        <v>4524</v>
      </c>
      <c r="E425" s="198"/>
    </row>
    <row r="426" spans="1:5" x14ac:dyDescent="0.2">
      <c r="A426" s="12" t="s">
        <v>1257</v>
      </c>
      <c r="B426" s="12" t="s">
        <v>4709</v>
      </c>
      <c r="C426" s="42" t="s">
        <v>1258</v>
      </c>
      <c r="D426" s="174">
        <v>52</v>
      </c>
      <c r="E426" s="198"/>
    </row>
    <row r="427" spans="1:5" ht="25.5" x14ac:dyDescent="0.2">
      <c r="A427" s="12" t="s">
        <v>2153</v>
      </c>
      <c r="B427" s="12" t="s">
        <v>4784</v>
      </c>
      <c r="C427" s="42" t="s">
        <v>2154</v>
      </c>
      <c r="D427" s="174" t="s">
        <v>4629</v>
      </c>
      <c r="E427" s="198"/>
    </row>
    <row r="428" spans="1:5" x14ac:dyDescent="0.2">
      <c r="A428" s="12" t="s">
        <v>1261</v>
      </c>
      <c r="B428" s="12" t="s">
        <v>4709</v>
      </c>
      <c r="C428" s="42" t="s">
        <v>1262</v>
      </c>
      <c r="D428" s="174" t="s">
        <v>4567</v>
      </c>
      <c r="E428" s="198"/>
    </row>
    <row r="429" spans="1:5" x14ac:dyDescent="0.2">
      <c r="A429" s="12" t="s">
        <v>1310</v>
      </c>
      <c r="B429" s="12" t="s">
        <v>4711</v>
      </c>
      <c r="C429" s="42" t="s">
        <v>1311</v>
      </c>
      <c r="D429" s="174" t="s">
        <v>4569</v>
      </c>
      <c r="E429" s="198"/>
    </row>
    <row r="430" spans="1:5" ht="38.25" x14ac:dyDescent="0.2">
      <c r="A430" s="12" t="s">
        <v>2421</v>
      </c>
      <c r="B430" s="12" t="s">
        <v>4808</v>
      </c>
      <c r="C430" s="42" t="s">
        <v>2422</v>
      </c>
      <c r="D430" s="174" t="s">
        <v>4642</v>
      </c>
      <c r="E430" s="198"/>
    </row>
    <row r="431" spans="1:5" ht="25.5" x14ac:dyDescent="0.2">
      <c r="A431" s="12" t="s">
        <v>1429</v>
      </c>
      <c r="B431" s="12" t="s">
        <v>4723</v>
      </c>
      <c r="C431" s="42" t="s">
        <v>1430</v>
      </c>
      <c r="D431" s="174" t="s">
        <v>4576</v>
      </c>
      <c r="E431" s="198"/>
    </row>
    <row r="432" spans="1:5" ht="25.5" x14ac:dyDescent="0.2">
      <c r="A432" s="12" t="s">
        <v>1303</v>
      </c>
      <c r="B432" s="12" t="s">
        <v>4711</v>
      </c>
      <c r="C432" s="42" t="s">
        <v>1304</v>
      </c>
      <c r="D432" s="174">
        <v>52</v>
      </c>
      <c r="E432" s="198"/>
    </row>
    <row r="433" spans="1:5" ht="38.25" x14ac:dyDescent="0.2">
      <c r="A433" s="12" t="s">
        <v>2165</v>
      </c>
      <c r="B433" s="12" t="s">
        <v>4785</v>
      </c>
      <c r="C433" s="42" t="s">
        <v>2166</v>
      </c>
      <c r="D433" s="174" t="s">
        <v>4620</v>
      </c>
      <c r="E433" s="198"/>
    </row>
    <row r="434" spans="1:5" x14ac:dyDescent="0.2">
      <c r="A434" s="12" t="s">
        <v>2511</v>
      </c>
      <c r="B434" s="12" t="s">
        <v>4814</v>
      </c>
      <c r="C434" s="42" t="s">
        <v>2512</v>
      </c>
      <c r="D434" s="174" t="s">
        <v>4638</v>
      </c>
      <c r="E434" s="198"/>
    </row>
    <row r="435" spans="1:5" x14ac:dyDescent="0.2">
      <c r="A435" s="12" t="s">
        <v>1473</v>
      </c>
      <c r="B435" s="12" t="s">
        <v>4728</v>
      </c>
      <c r="C435" s="42" t="s">
        <v>1474</v>
      </c>
      <c r="D435" s="174" t="s">
        <v>4582</v>
      </c>
      <c r="E435" s="198"/>
    </row>
    <row r="436" spans="1:5" ht="25.5" x14ac:dyDescent="0.2">
      <c r="A436" s="12" t="s">
        <v>2317</v>
      </c>
      <c r="B436" s="12" t="s">
        <v>4799</v>
      </c>
      <c r="C436" s="42" t="s">
        <v>2318</v>
      </c>
      <c r="D436" s="174" t="s">
        <v>4627</v>
      </c>
      <c r="E436" s="198"/>
    </row>
    <row r="437" spans="1:5" ht="63.75" x14ac:dyDescent="0.2">
      <c r="A437" s="12" t="s">
        <v>803</v>
      </c>
      <c r="B437" s="12" t="s">
        <v>4672</v>
      </c>
      <c r="C437" s="42" t="s">
        <v>804</v>
      </c>
      <c r="D437" s="174" t="s">
        <v>4526</v>
      </c>
      <c r="E437" s="198"/>
    </row>
    <row r="438" spans="1:5" ht="25.5" x14ac:dyDescent="0.2">
      <c r="A438" s="12" t="s">
        <v>1680</v>
      </c>
      <c r="B438" s="12" t="s">
        <v>4748</v>
      </c>
      <c r="C438" s="42" t="s">
        <v>1681</v>
      </c>
      <c r="D438" s="174" t="s">
        <v>4600</v>
      </c>
      <c r="E438" s="198"/>
    </row>
    <row r="439" spans="1:5" x14ac:dyDescent="0.2">
      <c r="A439" s="12" t="s">
        <v>795</v>
      </c>
      <c r="B439" s="12" t="s">
        <v>4671</v>
      </c>
      <c r="C439" s="42" t="s">
        <v>796</v>
      </c>
      <c r="D439" s="174" t="s">
        <v>4530</v>
      </c>
      <c r="E439" s="198"/>
    </row>
    <row r="440" spans="1:5" x14ac:dyDescent="0.2">
      <c r="A440" s="12" t="s">
        <v>1648</v>
      </c>
      <c r="B440" s="12" t="s">
        <v>4746</v>
      </c>
      <c r="C440" s="42" t="s">
        <v>1649</v>
      </c>
      <c r="D440" s="174" t="s">
        <v>4599</v>
      </c>
      <c r="E440" s="198"/>
    </row>
    <row r="441" spans="1:5" ht="38.25" x14ac:dyDescent="0.2">
      <c r="A441" s="12" t="s">
        <v>994</v>
      </c>
      <c r="B441" s="12" t="s">
        <v>4687</v>
      </c>
      <c r="C441" s="42" t="s">
        <v>995</v>
      </c>
      <c r="D441" s="174" t="s">
        <v>4550</v>
      </c>
      <c r="E441" s="198"/>
    </row>
    <row r="442" spans="1:5" ht="63.75" x14ac:dyDescent="0.2">
      <c r="A442" s="12" t="s">
        <v>2220</v>
      </c>
      <c r="B442" s="12" t="s">
        <v>4791</v>
      </c>
      <c r="C442" s="42" t="s">
        <v>2221</v>
      </c>
      <c r="D442" s="174" t="s">
        <v>4633</v>
      </c>
      <c r="E442" s="198"/>
    </row>
    <row r="443" spans="1:5" x14ac:dyDescent="0.2">
      <c r="A443" s="12" t="s">
        <v>1159</v>
      </c>
      <c r="B443" s="12" t="s">
        <v>4700</v>
      </c>
      <c r="C443" s="42" t="s">
        <v>1160</v>
      </c>
      <c r="D443" s="174" t="s">
        <v>4563</v>
      </c>
      <c r="E443" s="198"/>
    </row>
    <row r="444" spans="1:5" ht="25.5" x14ac:dyDescent="0.2">
      <c r="A444" s="12" t="s">
        <v>1185</v>
      </c>
      <c r="B444" s="12" t="s">
        <v>4703</v>
      </c>
      <c r="C444" s="42" t="s">
        <v>1186</v>
      </c>
      <c r="D444" s="174" t="s">
        <v>4564</v>
      </c>
      <c r="E444" s="198"/>
    </row>
    <row r="445" spans="1:5" x14ac:dyDescent="0.2">
      <c r="A445" s="12" t="s">
        <v>1130</v>
      </c>
      <c r="B445" s="12" t="s">
        <v>4698</v>
      </c>
      <c r="C445" s="42" t="s">
        <v>1131</v>
      </c>
      <c r="D445" s="174">
        <v>49</v>
      </c>
      <c r="E445" s="198"/>
    </row>
    <row r="446" spans="1:5" ht="25.5" x14ac:dyDescent="0.2">
      <c r="A446" s="12" t="s">
        <v>1072</v>
      </c>
      <c r="B446" s="12" t="s">
        <v>4693</v>
      </c>
      <c r="C446" s="42" t="s">
        <v>1073</v>
      </c>
      <c r="D446" s="174" t="s">
        <v>4558</v>
      </c>
      <c r="E446" s="198"/>
    </row>
    <row r="447" spans="1:5" ht="25.5" x14ac:dyDescent="0.2">
      <c r="A447" s="12" t="s">
        <v>1132</v>
      </c>
      <c r="B447" s="12" t="s">
        <v>4698</v>
      </c>
      <c r="C447" s="42" t="s">
        <v>1133</v>
      </c>
      <c r="D447" s="174" t="s">
        <v>4559</v>
      </c>
      <c r="E447" s="198"/>
    </row>
    <row r="448" spans="1:5" ht="25.5" x14ac:dyDescent="0.2">
      <c r="A448" s="12" t="s">
        <v>1431</v>
      </c>
      <c r="B448" s="12" t="s">
        <v>4723</v>
      </c>
      <c r="C448" s="42" t="s">
        <v>1432</v>
      </c>
      <c r="D448" s="174" t="s">
        <v>4576</v>
      </c>
      <c r="E448" s="198"/>
    </row>
    <row r="449" spans="1:5" ht="25.5" x14ac:dyDescent="0.2">
      <c r="A449" s="12" t="s">
        <v>1975</v>
      </c>
      <c r="B449" s="12" t="s">
        <v>4770</v>
      </c>
      <c r="C449" s="42" t="s">
        <v>1976</v>
      </c>
      <c r="D449" s="174" t="s">
        <v>4543</v>
      </c>
      <c r="E449" s="198"/>
    </row>
    <row r="450" spans="1:5" ht="25.5" x14ac:dyDescent="0.2">
      <c r="A450" s="12" t="s">
        <v>2407</v>
      </c>
      <c r="B450" s="12" t="s">
        <v>4807</v>
      </c>
      <c r="C450" s="42" t="s">
        <v>2408</v>
      </c>
      <c r="D450" s="174" t="s">
        <v>4641</v>
      </c>
      <c r="E450" s="198"/>
    </row>
    <row r="451" spans="1:5" ht="25.5" x14ac:dyDescent="0.2">
      <c r="A451" s="12" t="s">
        <v>1038</v>
      </c>
      <c r="B451" s="12" t="s">
        <v>4690</v>
      </c>
      <c r="C451" s="42" t="s">
        <v>1039</v>
      </c>
      <c r="D451" s="174" t="s">
        <v>4547</v>
      </c>
      <c r="E451" s="198"/>
    </row>
    <row r="452" spans="1:5" x14ac:dyDescent="0.2">
      <c r="A452" s="12" t="s">
        <v>1463</v>
      </c>
      <c r="B452" s="12" t="s">
        <v>4727</v>
      </c>
      <c r="C452" s="42" t="s">
        <v>1464</v>
      </c>
      <c r="D452" s="174" t="s">
        <v>4581</v>
      </c>
      <c r="E452" s="198"/>
    </row>
    <row r="453" spans="1:5" ht="25.5" x14ac:dyDescent="0.2">
      <c r="A453" s="12" t="s">
        <v>1991</v>
      </c>
      <c r="B453" s="12" t="s">
        <v>4771</v>
      </c>
      <c r="C453" s="42" t="s">
        <v>1992</v>
      </c>
      <c r="D453" s="174" t="s">
        <v>4620</v>
      </c>
      <c r="E453" s="198"/>
    </row>
    <row r="454" spans="1:5" ht="25.5" x14ac:dyDescent="0.2">
      <c r="A454" s="12" t="s">
        <v>621</v>
      </c>
      <c r="B454" s="12" t="s">
        <v>4663</v>
      </c>
      <c r="C454" s="42" t="s">
        <v>622</v>
      </c>
      <c r="D454" s="174" t="s">
        <v>4520</v>
      </c>
      <c r="E454" s="198"/>
    </row>
    <row r="455" spans="1:5" ht="25.5" x14ac:dyDescent="0.2">
      <c r="A455" s="12" t="s">
        <v>1028</v>
      </c>
      <c r="B455" s="12" t="s">
        <v>4689</v>
      </c>
      <c r="C455" s="42" t="s">
        <v>1029</v>
      </c>
      <c r="D455" s="174" t="s">
        <v>4539</v>
      </c>
      <c r="E455" s="198"/>
    </row>
    <row r="456" spans="1:5" ht="38.25" x14ac:dyDescent="0.2">
      <c r="A456" s="12" t="s">
        <v>2232</v>
      </c>
      <c r="B456" s="12" t="s">
        <v>4792</v>
      </c>
      <c r="C456" s="42" t="s">
        <v>2233</v>
      </c>
      <c r="D456" s="174" t="s">
        <v>4632</v>
      </c>
      <c r="E456" s="198"/>
    </row>
    <row r="457" spans="1:5" x14ac:dyDescent="0.2">
      <c r="A457" s="12" t="s">
        <v>1122</v>
      </c>
      <c r="B457" s="12" t="s">
        <v>4698</v>
      </c>
      <c r="C457" s="42" t="s">
        <v>1123</v>
      </c>
      <c r="D457" s="174" t="s">
        <v>4559</v>
      </c>
      <c r="E457" s="198"/>
    </row>
    <row r="458" spans="1:5" ht="25.5" x14ac:dyDescent="0.2">
      <c r="A458" s="12" t="s">
        <v>1189</v>
      </c>
      <c r="B458" s="12" t="s">
        <v>4703</v>
      </c>
      <c r="C458" s="42" t="s">
        <v>1190</v>
      </c>
      <c r="D458" s="174" t="s">
        <v>4564</v>
      </c>
      <c r="E458" s="198"/>
    </row>
    <row r="459" spans="1:5" ht="25.5" x14ac:dyDescent="0.2">
      <c r="A459" s="12" t="s">
        <v>1778</v>
      </c>
      <c r="B459" s="12" t="s">
        <v>4756</v>
      </c>
      <c r="C459" s="42" t="s">
        <v>1779</v>
      </c>
      <c r="D459" s="174">
        <v>208</v>
      </c>
      <c r="E459" s="198"/>
    </row>
    <row r="460" spans="1:5" ht="25.5" x14ac:dyDescent="0.2">
      <c r="A460" s="12" t="s">
        <v>1780</v>
      </c>
      <c r="B460" s="12" t="s">
        <v>4756</v>
      </c>
      <c r="C460" s="42" t="s">
        <v>1781</v>
      </c>
      <c r="D460" s="174">
        <v>208</v>
      </c>
      <c r="E460" s="198"/>
    </row>
    <row r="461" spans="1:5" ht="25.5" x14ac:dyDescent="0.2">
      <c r="A461" s="12" t="s">
        <v>1078</v>
      </c>
      <c r="B461" s="12" t="s">
        <v>4694</v>
      </c>
      <c r="C461" s="42" t="s">
        <v>1079</v>
      </c>
      <c r="D461" s="174">
        <v>47</v>
      </c>
      <c r="E461" s="198"/>
    </row>
    <row r="462" spans="1:5" ht="25.5" x14ac:dyDescent="0.2">
      <c r="A462" s="12" t="s">
        <v>1161</v>
      </c>
      <c r="B462" s="12" t="s">
        <v>4700</v>
      </c>
      <c r="C462" s="42" t="s">
        <v>1162</v>
      </c>
      <c r="D462" s="174" t="s">
        <v>4563</v>
      </c>
      <c r="E462" s="198"/>
    </row>
    <row r="463" spans="1:5" x14ac:dyDescent="0.2">
      <c r="A463" s="12" t="s">
        <v>840</v>
      </c>
      <c r="B463" s="12" t="s">
        <v>4676</v>
      </c>
      <c r="C463" s="42" t="s">
        <v>841</v>
      </c>
      <c r="D463" s="174" t="s">
        <v>4546</v>
      </c>
      <c r="E463" s="198"/>
    </row>
    <row r="464" spans="1:5" ht="25.5" x14ac:dyDescent="0.2">
      <c r="A464" s="12" t="s">
        <v>878</v>
      </c>
      <c r="B464" s="12" t="s">
        <v>4679</v>
      </c>
      <c r="C464" s="42" t="s">
        <v>879</v>
      </c>
      <c r="D464" s="174">
        <v>43</v>
      </c>
      <c r="E464" s="198"/>
    </row>
    <row r="465" spans="1:5" ht="25.5" x14ac:dyDescent="0.2">
      <c r="A465" s="12" t="s">
        <v>1952</v>
      </c>
      <c r="B465" s="12" t="s">
        <v>4768</v>
      </c>
      <c r="C465" s="42" t="s">
        <v>1953</v>
      </c>
      <c r="D465" s="174" t="s">
        <v>4543</v>
      </c>
      <c r="E465" s="198"/>
    </row>
    <row r="466" spans="1:5" x14ac:dyDescent="0.2">
      <c r="A466" s="12" t="s">
        <v>1940</v>
      </c>
      <c r="B466" s="12" t="s">
        <v>4767</v>
      </c>
      <c r="C466" s="42" t="s">
        <v>1941</v>
      </c>
      <c r="D466" s="174" t="s">
        <v>4618</v>
      </c>
      <c r="E466" s="198"/>
    </row>
    <row r="467" spans="1:5" ht="25.5" x14ac:dyDescent="0.2">
      <c r="A467" s="12" t="s">
        <v>1074</v>
      </c>
      <c r="B467" s="12" t="s">
        <v>4693</v>
      </c>
      <c r="C467" s="42" t="s">
        <v>1075</v>
      </c>
      <c r="D467" s="174" t="s">
        <v>4558</v>
      </c>
      <c r="E467" s="198"/>
    </row>
    <row r="468" spans="1:5" ht="25.5" x14ac:dyDescent="0.2">
      <c r="A468" s="12" t="s">
        <v>689</v>
      </c>
      <c r="B468" s="12" t="s">
        <v>4666</v>
      </c>
      <c r="C468" s="42" t="s">
        <v>690</v>
      </c>
      <c r="D468" s="174" t="s">
        <v>531</v>
      </c>
      <c r="E468" s="198"/>
    </row>
    <row r="469" spans="1:5" x14ac:dyDescent="0.2">
      <c r="A469" s="12" t="s">
        <v>691</v>
      </c>
      <c r="B469" s="12" t="s">
        <v>4666</v>
      </c>
      <c r="C469" s="42" t="s">
        <v>692</v>
      </c>
      <c r="D469" s="174" t="s">
        <v>4531</v>
      </c>
      <c r="E469" s="198"/>
    </row>
    <row r="470" spans="1:5" ht="25.5" x14ac:dyDescent="0.2">
      <c r="A470" s="12" t="s">
        <v>1483</v>
      </c>
      <c r="B470" s="12" t="s">
        <v>4729</v>
      </c>
      <c r="C470" s="42" t="s">
        <v>1484</v>
      </c>
      <c r="D470" s="174" t="s">
        <v>4584</v>
      </c>
      <c r="E470" s="198"/>
    </row>
    <row r="471" spans="1:5" x14ac:dyDescent="0.2">
      <c r="A471" s="12" t="s">
        <v>1606</v>
      </c>
      <c r="B471" s="12" t="s">
        <v>4742</v>
      </c>
      <c r="C471" s="42" t="s">
        <v>1607</v>
      </c>
      <c r="D471" s="174" t="s">
        <v>4595</v>
      </c>
      <c r="E471" s="198"/>
    </row>
    <row r="472" spans="1:5" ht="63.75" x14ac:dyDescent="0.2">
      <c r="A472" s="12" t="s">
        <v>623</v>
      </c>
      <c r="B472" s="12" t="s">
        <v>4663</v>
      </c>
      <c r="C472" s="42" t="s">
        <v>624</v>
      </c>
      <c r="D472" s="174" t="s">
        <v>4524</v>
      </c>
      <c r="E472" s="198"/>
    </row>
    <row r="473" spans="1:5" ht="63.75" x14ac:dyDescent="0.2">
      <c r="A473" s="12" t="s">
        <v>1386</v>
      </c>
      <c r="B473" s="12" t="s">
        <v>4718</v>
      </c>
      <c r="C473" s="42" t="s">
        <v>1387</v>
      </c>
      <c r="D473" s="174" t="s">
        <v>4566</v>
      </c>
      <c r="E473" s="198"/>
    </row>
    <row r="474" spans="1:5" ht="25.5" x14ac:dyDescent="0.2">
      <c r="A474" s="12" t="s">
        <v>2288</v>
      </c>
      <c r="B474" s="12" t="s">
        <v>4796</v>
      </c>
      <c r="C474" s="42" t="s">
        <v>2289</v>
      </c>
      <c r="D474" s="174" t="s">
        <v>4627</v>
      </c>
      <c r="E474" s="198"/>
    </row>
    <row r="475" spans="1:5" x14ac:dyDescent="0.2">
      <c r="A475" s="12" t="s">
        <v>1878</v>
      </c>
      <c r="B475" s="12" t="s">
        <v>4762</v>
      </c>
      <c r="C475" s="42" t="s">
        <v>1879</v>
      </c>
      <c r="D475" s="174">
        <v>210</v>
      </c>
      <c r="E475" s="198"/>
    </row>
    <row r="476" spans="1:5" ht="25.5" x14ac:dyDescent="0.2">
      <c r="A476" s="12" t="s">
        <v>1880</v>
      </c>
      <c r="B476" s="12" t="s">
        <v>4762</v>
      </c>
      <c r="C476" s="42" t="s">
        <v>1881</v>
      </c>
      <c r="D476" s="174">
        <v>210</v>
      </c>
      <c r="E476" s="198"/>
    </row>
    <row r="477" spans="1:5" ht="38.25" x14ac:dyDescent="0.2">
      <c r="A477" s="12" t="s">
        <v>1882</v>
      </c>
      <c r="B477" s="12" t="s">
        <v>4762</v>
      </c>
      <c r="C477" s="42" t="s">
        <v>1883</v>
      </c>
      <c r="D477" s="174" t="s">
        <v>4614</v>
      </c>
      <c r="E477" s="198"/>
    </row>
    <row r="478" spans="1:5" ht="38.25" x14ac:dyDescent="0.2">
      <c r="A478" s="12" t="s">
        <v>2685</v>
      </c>
      <c r="B478" s="12" t="s">
        <v>4827</v>
      </c>
      <c r="C478" s="42" t="s">
        <v>2686</v>
      </c>
      <c r="D478" s="174" t="s">
        <v>4660</v>
      </c>
      <c r="E478" s="198"/>
    </row>
    <row r="479" spans="1:5" ht="25.5" x14ac:dyDescent="0.2">
      <c r="A479" s="12" t="s">
        <v>1842</v>
      </c>
      <c r="B479" s="12" t="s">
        <v>4760</v>
      </c>
      <c r="C479" s="42" t="s">
        <v>1843</v>
      </c>
      <c r="D479" s="174" t="s">
        <v>4613</v>
      </c>
      <c r="E479" s="198"/>
    </row>
    <row r="480" spans="1:5" ht="25.5" x14ac:dyDescent="0.2">
      <c r="A480" s="12" t="s">
        <v>1840</v>
      </c>
      <c r="B480" s="12" t="s">
        <v>4760</v>
      </c>
      <c r="C480" s="42" t="s">
        <v>1841</v>
      </c>
      <c r="D480" s="174" t="s">
        <v>4613</v>
      </c>
      <c r="E480" s="198"/>
    </row>
    <row r="481" spans="1:5" x14ac:dyDescent="0.2">
      <c r="A481" s="12" t="s">
        <v>1226</v>
      </c>
      <c r="B481" s="12" t="s">
        <v>4707</v>
      </c>
      <c r="C481" s="42" t="s">
        <v>1227</v>
      </c>
      <c r="D481" s="174">
        <v>52</v>
      </c>
      <c r="E481" s="198"/>
    </row>
    <row r="482" spans="1:5" x14ac:dyDescent="0.2">
      <c r="A482" s="12" t="s">
        <v>1706</v>
      </c>
      <c r="B482" s="12" t="s">
        <v>4750</v>
      </c>
      <c r="C482" s="42" t="s">
        <v>1707</v>
      </c>
      <c r="D482" s="174" t="s">
        <v>4555</v>
      </c>
      <c r="E482" s="198"/>
    </row>
    <row r="483" spans="1:5" ht="25.5" x14ac:dyDescent="0.2">
      <c r="A483" s="12" t="s">
        <v>601</v>
      </c>
      <c r="B483" s="12" t="s">
        <v>4663</v>
      </c>
      <c r="C483" s="42" t="s">
        <v>602</v>
      </c>
      <c r="D483" s="174" t="s">
        <v>4525</v>
      </c>
      <c r="E483" s="198"/>
    </row>
    <row r="484" spans="1:5" ht="25.5" x14ac:dyDescent="0.2">
      <c r="A484" s="12" t="s">
        <v>577</v>
      </c>
      <c r="B484" s="12" t="s">
        <v>4662</v>
      </c>
      <c r="C484" s="42" t="s">
        <v>578</v>
      </c>
      <c r="D484" s="174" t="s">
        <v>4523</v>
      </c>
      <c r="E484" s="198"/>
    </row>
    <row r="485" spans="1:5" ht="25.5" x14ac:dyDescent="0.2">
      <c r="A485" s="12" t="s">
        <v>2645</v>
      </c>
      <c r="B485" s="12" t="s">
        <v>4824</v>
      </c>
      <c r="C485" s="42" t="s">
        <v>2646</v>
      </c>
      <c r="D485" s="174">
        <v>224</v>
      </c>
      <c r="E485" s="198"/>
    </row>
    <row r="486" spans="1:5" x14ac:dyDescent="0.2">
      <c r="A486" s="12" t="s">
        <v>1533</v>
      </c>
      <c r="B486" s="12" t="s">
        <v>4735</v>
      </c>
      <c r="C486" s="42" t="s">
        <v>1534</v>
      </c>
      <c r="D486" s="174" t="s">
        <v>4588</v>
      </c>
      <c r="E486" s="198"/>
    </row>
    <row r="487" spans="1:5" ht="25.5" x14ac:dyDescent="0.2">
      <c r="A487" s="12" t="s">
        <v>2319</v>
      </c>
      <c r="B487" s="12" t="s">
        <v>4799</v>
      </c>
      <c r="C487" s="42" t="s">
        <v>2320</v>
      </c>
      <c r="D487" s="174" t="s">
        <v>4627</v>
      </c>
      <c r="E487" s="198"/>
    </row>
    <row r="488" spans="1:5" x14ac:dyDescent="0.2">
      <c r="A488" s="12" t="s">
        <v>1110</v>
      </c>
      <c r="B488" s="12" t="s">
        <v>4697</v>
      </c>
      <c r="C488" s="42" t="s">
        <v>1111</v>
      </c>
      <c r="D488" s="174">
        <v>49</v>
      </c>
      <c r="E488" s="198"/>
    </row>
    <row r="489" spans="1:5" ht="51" x14ac:dyDescent="0.2">
      <c r="A489" s="12" t="s">
        <v>2198</v>
      </c>
      <c r="B489" s="12" t="s">
        <v>4789</v>
      </c>
      <c r="C489" s="42" t="s">
        <v>2199</v>
      </c>
      <c r="D489" s="174" t="s">
        <v>4631</v>
      </c>
      <c r="E489" s="198"/>
    </row>
    <row r="490" spans="1:5" ht="25.5" x14ac:dyDescent="0.2">
      <c r="A490" s="12" t="s">
        <v>2270</v>
      </c>
      <c r="B490" s="12" t="s">
        <v>4795</v>
      </c>
      <c r="C490" s="42" t="s">
        <v>2271</v>
      </c>
      <c r="D490" s="174" t="s">
        <v>4623</v>
      </c>
      <c r="E490" s="198"/>
    </row>
    <row r="491" spans="1:5" ht="25.5" x14ac:dyDescent="0.2">
      <c r="A491" s="12" t="s">
        <v>1774</v>
      </c>
      <c r="B491" s="12" t="s">
        <v>4755</v>
      </c>
      <c r="C491" s="42" t="s">
        <v>1775</v>
      </c>
      <c r="D491" s="174" t="s">
        <v>4607</v>
      </c>
      <c r="E491" s="198"/>
    </row>
    <row r="492" spans="1:5" x14ac:dyDescent="0.2">
      <c r="A492" s="12" t="s">
        <v>2132</v>
      </c>
      <c r="B492" s="12" t="s">
        <v>4783</v>
      </c>
      <c r="C492" s="42" t="s">
        <v>2133</v>
      </c>
      <c r="D492" s="174">
        <v>216</v>
      </c>
      <c r="E492" s="198"/>
    </row>
    <row r="493" spans="1:5" ht="25.5" x14ac:dyDescent="0.2">
      <c r="A493" s="12" t="s">
        <v>2365</v>
      </c>
      <c r="B493" s="12" t="s">
        <v>4804</v>
      </c>
      <c r="C493" s="42" t="s">
        <v>2366</v>
      </c>
      <c r="D493" s="174" t="s">
        <v>4639</v>
      </c>
      <c r="E493" s="198"/>
    </row>
    <row r="494" spans="1:5" ht="25.5" x14ac:dyDescent="0.2">
      <c r="A494" s="12" t="s">
        <v>2274</v>
      </c>
      <c r="B494" s="12" t="s">
        <v>4795</v>
      </c>
      <c r="C494" s="42" t="s">
        <v>2275</v>
      </c>
      <c r="D494" s="174" t="s">
        <v>4628</v>
      </c>
      <c r="E494" s="198"/>
    </row>
    <row r="495" spans="1:5" ht="25.5" x14ac:dyDescent="0.2">
      <c r="A495" s="12" t="s">
        <v>2276</v>
      </c>
      <c r="B495" s="12" t="s">
        <v>4795</v>
      </c>
      <c r="C495" s="42" t="s">
        <v>2277</v>
      </c>
      <c r="D495" s="174" t="s">
        <v>4628</v>
      </c>
      <c r="E495" s="198"/>
    </row>
    <row r="496" spans="1:5" x14ac:dyDescent="0.2">
      <c r="A496" s="12" t="s">
        <v>2355</v>
      </c>
      <c r="B496" s="12" t="s">
        <v>4803</v>
      </c>
      <c r="C496" s="42" t="s">
        <v>2356</v>
      </c>
      <c r="D496" s="174" t="s">
        <v>4628</v>
      </c>
      <c r="E496" s="198"/>
    </row>
    <row r="497" spans="1:5" x14ac:dyDescent="0.2">
      <c r="A497" s="12" t="s">
        <v>2357</v>
      </c>
      <c r="B497" s="12" t="s">
        <v>4803</v>
      </c>
      <c r="C497" s="42" t="s">
        <v>2358</v>
      </c>
      <c r="D497" s="174" t="s">
        <v>4628</v>
      </c>
      <c r="E497" s="198"/>
    </row>
    <row r="498" spans="1:5" ht="25.5" x14ac:dyDescent="0.2">
      <c r="A498" s="12" t="s">
        <v>1004</v>
      </c>
      <c r="B498" s="12" t="s">
        <v>4687</v>
      </c>
      <c r="C498" s="42" t="s">
        <v>1005</v>
      </c>
      <c r="D498" s="174" t="s">
        <v>4550</v>
      </c>
      <c r="E498" s="198"/>
    </row>
    <row r="499" spans="1:5" ht="25.5" x14ac:dyDescent="0.2">
      <c r="A499" s="12" t="s">
        <v>1010</v>
      </c>
      <c r="B499" s="12" t="s">
        <v>4687</v>
      </c>
      <c r="C499" s="42" t="s">
        <v>1011</v>
      </c>
      <c r="D499" s="174" t="s">
        <v>4553</v>
      </c>
      <c r="E499" s="198"/>
    </row>
    <row r="500" spans="1:5" ht="38.25" x14ac:dyDescent="0.2">
      <c r="A500" s="12" t="s">
        <v>1832</v>
      </c>
      <c r="B500" s="12" t="s">
        <v>4759</v>
      </c>
      <c r="C500" s="42" t="s">
        <v>1833</v>
      </c>
      <c r="D500" s="174" t="s">
        <v>4610</v>
      </c>
      <c r="E500" s="198"/>
    </row>
    <row r="501" spans="1:5" x14ac:dyDescent="0.2">
      <c r="A501" s="12" t="s">
        <v>1128</v>
      </c>
      <c r="B501" s="12" t="s">
        <v>4698</v>
      </c>
      <c r="C501" s="42" t="s">
        <v>1129</v>
      </c>
      <c r="D501" s="174">
        <v>49</v>
      </c>
      <c r="E501" s="198"/>
    </row>
    <row r="502" spans="1:5" ht="25.5" x14ac:dyDescent="0.2">
      <c r="A502" s="12" t="s">
        <v>1954</v>
      </c>
      <c r="B502" s="12" t="s">
        <v>4768</v>
      </c>
      <c r="C502" s="42" t="s">
        <v>1955</v>
      </c>
      <c r="D502" s="174" t="s">
        <v>4543</v>
      </c>
      <c r="E502" s="198"/>
    </row>
    <row r="503" spans="1:5" x14ac:dyDescent="0.2">
      <c r="A503" s="12" t="s">
        <v>1376</v>
      </c>
      <c r="B503" s="12" t="s">
        <v>4718</v>
      </c>
      <c r="C503" s="42" t="s">
        <v>1377</v>
      </c>
      <c r="D503" s="174" t="s">
        <v>4567</v>
      </c>
      <c r="E503" s="198"/>
    </row>
    <row r="504" spans="1:5" x14ac:dyDescent="0.2">
      <c r="A504" s="12" t="s">
        <v>1179</v>
      </c>
      <c r="B504" s="12" t="s">
        <v>4702</v>
      </c>
      <c r="C504" s="42" t="s">
        <v>1180</v>
      </c>
      <c r="D504" s="174" t="s">
        <v>4561</v>
      </c>
      <c r="E504" s="198"/>
    </row>
    <row r="505" spans="1:5" x14ac:dyDescent="0.2">
      <c r="A505" s="12" t="s">
        <v>1331</v>
      </c>
      <c r="B505" s="12" t="s">
        <v>4713</v>
      </c>
      <c r="C505" s="42" t="s">
        <v>1332</v>
      </c>
      <c r="D505" s="174" t="s">
        <v>4572</v>
      </c>
      <c r="E505" s="198"/>
    </row>
    <row r="506" spans="1:5" x14ac:dyDescent="0.2">
      <c r="A506" s="12" t="s">
        <v>870</v>
      </c>
      <c r="B506" s="12" t="s">
        <v>4678</v>
      </c>
      <c r="C506" s="42" t="s">
        <v>871</v>
      </c>
      <c r="D506" s="174">
        <v>43</v>
      </c>
      <c r="E506" s="198"/>
    </row>
    <row r="507" spans="1:5" ht="76.5" x14ac:dyDescent="0.2">
      <c r="A507" s="12" t="s">
        <v>2200</v>
      </c>
      <c r="B507" s="12" t="s">
        <v>4789</v>
      </c>
      <c r="C507" s="42" t="s">
        <v>2201</v>
      </c>
      <c r="D507" s="174" t="s">
        <v>4631</v>
      </c>
      <c r="E507" s="198"/>
    </row>
    <row r="508" spans="1:5" x14ac:dyDescent="0.2">
      <c r="A508" s="12" t="s">
        <v>2373</v>
      </c>
      <c r="B508" s="12" t="s">
        <v>4805</v>
      </c>
      <c r="C508" s="42" t="s">
        <v>2374</v>
      </c>
      <c r="D508" s="174" t="s">
        <v>4640</v>
      </c>
      <c r="E508" s="198"/>
    </row>
    <row r="509" spans="1:5" x14ac:dyDescent="0.2">
      <c r="A509" s="12" t="s">
        <v>2673</v>
      </c>
      <c r="B509" s="12" t="s">
        <v>4826</v>
      </c>
      <c r="C509" s="42" t="s">
        <v>2674</v>
      </c>
      <c r="D509" s="174" t="s">
        <v>4659</v>
      </c>
      <c r="E509" s="198"/>
    </row>
    <row r="510" spans="1:5" x14ac:dyDescent="0.2">
      <c r="A510" s="12" t="s">
        <v>1175</v>
      </c>
      <c r="B510" s="12" t="s">
        <v>4702</v>
      </c>
      <c r="C510" s="42" t="s">
        <v>1176</v>
      </c>
      <c r="D510" s="174" t="s">
        <v>4561</v>
      </c>
      <c r="E510" s="198"/>
    </row>
    <row r="511" spans="1:5" ht="38.25" x14ac:dyDescent="0.2">
      <c r="A511" s="12" t="s">
        <v>304</v>
      </c>
      <c r="B511" s="12" t="s">
        <v>4711</v>
      </c>
      <c r="C511" s="42" t="s">
        <v>1305</v>
      </c>
      <c r="D511" s="174">
        <v>52</v>
      </c>
      <c r="E511" s="198"/>
    </row>
    <row r="512" spans="1:5" ht="25.5" x14ac:dyDescent="0.2">
      <c r="A512" s="12" t="s">
        <v>731</v>
      </c>
      <c r="B512" s="12" t="s">
        <v>4667</v>
      </c>
      <c r="C512" s="42" t="s">
        <v>732</v>
      </c>
      <c r="D512" s="174" t="s">
        <v>4533</v>
      </c>
      <c r="E512" s="198"/>
    </row>
    <row r="513" spans="1:5" ht="25.5" x14ac:dyDescent="0.2">
      <c r="A513" s="12" t="s">
        <v>695</v>
      </c>
      <c r="B513" s="12" t="s">
        <v>4666</v>
      </c>
      <c r="C513" s="42" t="s">
        <v>696</v>
      </c>
      <c r="D513" s="174" t="s">
        <v>4531</v>
      </c>
      <c r="E513" s="198"/>
    </row>
    <row r="514" spans="1:5" ht="25.5" x14ac:dyDescent="0.2">
      <c r="A514" s="12" t="s">
        <v>907</v>
      </c>
      <c r="B514" s="12" t="s">
        <v>4681</v>
      </c>
      <c r="C514" s="42" t="s">
        <v>908</v>
      </c>
      <c r="D514" s="174" t="s">
        <v>4546</v>
      </c>
      <c r="E514" s="198"/>
    </row>
    <row r="515" spans="1:5" ht="38.25" x14ac:dyDescent="0.2">
      <c r="A515" s="12" t="s">
        <v>1465</v>
      </c>
      <c r="B515" s="12" t="s">
        <v>4727</v>
      </c>
      <c r="C515" s="42" t="s">
        <v>1466</v>
      </c>
      <c r="D515" s="174" t="s">
        <v>4581</v>
      </c>
      <c r="E515" s="198"/>
    </row>
    <row r="516" spans="1:5" x14ac:dyDescent="0.2">
      <c r="A516" s="12" t="s">
        <v>1452</v>
      </c>
      <c r="B516" s="12" t="s">
        <v>4726</v>
      </c>
      <c r="C516" s="42" t="s">
        <v>1453</v>
      </c>
      <c r="D516" s="174" t="s">
        <v>4580</v>
      </c>
      <c r="E516" s="198"/>
    </row>
    <row r="517" spans="1:5" ht="38.25" x14ac:dyDescent="0.2">
      <c r="A517" s="12" t="s">
        <v>1830</v>
      </c>
      <c r="B517" s="12" t="s">
        <v>4759</v>
      </c>
      <c r="C517" s="42" t="s">
        <v>1831</v>
      </c>
      <c r="D517" s="174" t="s">
        <v>4610</v>
      </c>
      <c r="E517" s="198"/>
    </row>
    <row r="518" spans="1:5" x14ac:dyDescent="0.2">
      <c r="A518" s="12" t="s">
        <v>2073</v>
      </c>
      <c r="B518" s="12" t="s">
        <v>4778</v>
      </c>
      <c r="C518" s="42" t="s">
        <v>2074</v>
      </c>
      <c r="D518" s="174" t="s">
        <v>4623</v>
      </c>
      <c r="E518" s="198"/>
    </row>
    <row r="519" spans="1:5" ht="38.25" x14ac:dyDescent="0.2">
      <c r="A519" s="12" t="s">
        <v>2290</v>
      </c>
      <c r="B519" s="12" t="s">
        <v>4796</v>
      </c>
      <c r="C519" s="42" t="s">
        <v>2291</v>
      </c>
      <c r="D519" s="174" t="s">
        <v>4627</v>
      </c>
      <c r="E519" s="198"/>
    </row>
    <row r="520" spans="1:5" ht="25.5" x14ac:dyDescent="0.2">
      <c r="A520" s="12" t="s">
        <v>1394</v>
      </c>
      <c r="B520" s="12" t="s">
        <v>4719</v>
      </c>
      <c r="C520" s="42" t="s">
        <v>1395</v>
      </c>
      <c r="D520" s="174" t="s">
        <v>4573</v>
      </c>
      <c r="E520" s="198"/>
    </row>
    <row r="521" spans="1:5" ht="38.25" x14ac:dyDescent="0.2">
      <c r="A521" s="12" t="s">
        <v>1904</v>
      </c>
      <c r="B521" s="12" t="s">
        <v>4763</v>
      </c>
      <c r="C521" s="42" t="s">
        <v>1905</v>
      </c>
      <c r="D521" s="174" t="s">
        <v>4616</v>
      </c>
      <c r="E521" s="198"/>
    </row>
    <row r="522" spans="1:5" ht="25.5" x14ac:dyDescent="0.2">
      <c r="A522" s="12" t="s">
        <v>874</v>
      </c>
      <c r="B522" s="12" t="s">
        <v>4679</v>
      </c>
      <c r="C522" s="42" t="s">
        <v>875</v>
      </c>
      <c r="D522" s="174">
        <v>44</v>
      </c>
      <c r="E522" s="198"/>
    </row>
    <row r="523" spans="1:5" ht="25.5" x14ac:dyDescent="0.2">
      <c r="A523" s="12" t="s">
        <v>1850</v>
      </c>
      <c r="B523" s="12" t="s">
        <v>4761</v>
      </c>
      <c r="C523" s="42" t="s">
        <v>1851</v>
      </c>
      <c r="D523" s="174">
        <v>210</v>
      </c>
      <c r="E523" s="198"/>
    </row>
    <row r="524" spans="1:5" ht="25.5" x14ac:dyDescent="0.2">
      <c r="A524" s="12" t="s">
        <v>1854</v>
      </c>
      <c r="B524" s="12" t="s">
        <v>4761</v>
      </c>
      <c r="C524" s="42" t="s">
        <v>1855</v>
      </c>
      <c r="D524" s="174">
        <v>210</v>
      </c>
      <c r="E524" s="198"/>
    </row>
    <row r="525" spans="1:5" ht="25.5" x14ac:dyDescent="0.2">
      <c r="A525" s="12" t="s">
        <v>1858</v>
      </c>
      <c r="B525" s="12" t="s">
        <v>4761</v>
      </c>
      <c r="C525" s="42" t="s">
        <v>1859</v>
      </c>
      <c r="D525" s="174">
        <v>210</v>
      </c>
      <c r="E525" s="198"/>
    </row>
    <row r="526" spans="1:5" ht="25.5" x14ac:dyDescent="0.2">
      <c r="A526" s="12" t="s">
        <v>884</v>
      </c>
      <c r="B526" s="12" t="s">
        <v>4679</v>
      </c>
      <c r="C526" s="42" t="s">
        <v>885</v>
      </c>
      <c r="D526" s="174">
        <v>44</v>
      </c>
      <c r="E526" s="198"/>
    </row>
    <row r="527" spans="1:5" ht="38.25" x14ac:dyDescent="0.2">
      <c r="A527" s="12" t="s">
        <v>919</v>
      </c>
      <c r="B527" s="12" t="s">
        <v>4682</v>
      </c>
      <c r="C527" s="42" t="s">
        <v>920</v>
      </c>
      <c r="D527" s="174" t="s">
        <v>4541</v>
      </c>
      <c r="E527" s="198"/>
    </row>
    <row r="528" spans="1:5" ht="38.25" x14ac:dyDescent="0.2">
      <c r="A528" s="12" t="s">
        <v>1886</v>
      </c>
      <c r="B528" s="12" t="s">
        <v>4762</v>
      </c>
      <c r="C528" s="42" t="s">
        <v>1887</v>
      </c>
      <c r="D528" s="174" t="s">
        <v>4614</v>
      </c>
      <c r="E528" s="198"/>
    </row>
    <row r="529" spans="1:5" ht="25.5" x14ac:dyDescent="0.2">
      <c r="A529" s="12" t="s">
        <v>880</v>
      </c>
      <c r="B529" s="12" t="s">
        <v>4679</v>
      </c>
      <c r="C529" s="42" t="s">
        <v>881</v>
      </c>
      <c r="D529" s="174">
        <v>44</v>
      </c>
      <c r="E529" s="198"/>
    </row>
    <row r="530" spans="1:5" x14ac:dyDescent="0.2">
      <c r="A530" s="12" t="s">
        <v>793</v>
      </c>
      <c r="B530" s="12" t="s">
        <v>4671</v>
      </c>
      <c r="C530" s="42" t="s">
        <v>794</v>
      </c>
      <c r="D530" s="174" t="s">
        <v>4538</v>
      </c>
      <c r="E530" s="198"/>
    </row>
    <row r="531" spans="1:5" ht="51" x14ac:dyDescent="0.2">
      <c r="A531" s="12" t="s">
        <v>842</v>
      </c>
      <c r="B531" s="12" t="s">
        <v>4676</v>
      </c>
      <c r="C531" s="42" t="s">
        <v>843</v>
      </c>
      <c r="D531" s="174" t="s">
        <v>4546</v>
      </c>
      <c r="E531" s="198"/>
    </row>
    <row r="532" spans="1:5" ht="25.5" x14ac:dyDescent="0.2">
      <c r="A532" s="12" t="s">
        <v>2013</v>
      </c>
      <c r="B532" s="12" t="s">
        <v>4773</v>
      </c>
      <c r="C532" s="42" t="s">
        <v>2014</v>
      </c>
      <c r="D532" s="174" t="s">
        <v>4621</v>
      </c>
      <c r="E532" s="198"/>
    </row>
    <row r="533" spans="1:5" x14ac:dyDescent="0.2">
      <c r="A533" s="12" t="s">
        <v>1618</v>
      </c>
      <c r="B533" s="12" t="s">
        <v>4744</v>
      </c>
      <c r="C533" s="42" t="s">
        <v>1619</v>
      </c>
      <c r="D533" s="174" t="s">
        <v>4597</v>
      </c>
      <c r="E533" s="198"/>
    </row>
    <row r="534" spans="1:5" ht="25.5" x14ac:dyDescent="0.2">
      <c r="A534" s="12" t="s">
        <v>1181</v>
      </c>
      <c r="B534" s="12" t="s">
        <v>4702</v>
      </c>
      <c r="C534" s="42" t="s">
        <v>1182</v>
      </c>
      <c r="D534" s="174" t="s">
        <v>4561</v>
      </c>
      <c r="E534" s="198"/>
    </row>
    <row r="535" spans="1:5" ht="25.5" x14ac:dyDescent="0.2">
      <c r="A535" s="12" t="s">
        <v>866</v>
      </c>
      <c r="B535" s="12" t="s">
        <v>4678</v>
      </c>
      <c r="C535" s="42" t="s">
        <v>867</v>
      </c>
      <c r="D535" s="174" t="s">
        <v>4545</v>
      </c>
      <c r="E535" s="198"/>
    </row>
    <row r="536" spans="1:5" x14ac:dyDescent="0.2">
      <c r="A536" s="12" t="s">
        <v>2687</v>
      </c>
      <c r="B536" s="12" t="s">
        <v>4827</v>
      </c>
      <c r="C536" s="42" t="s">
        <v>2688</v>
      </c>
      <c r="D536" s="174" t="s">
        <v>4660</v>
      </c>
      <c r="E536" s="198"/>
    </row>
    <row r="537" spans="1:5" x14ac:dyDescent="0.2">
      <c r="A537" s="12" t="s">
        <v>2450</v>
      </c>
      <c r="B537" s="12" t="s">
        <v>4810</v>
      </c>
      <c r="C537" s="42" t="s">
        <v>2451</v>
      </c>
      <c r="D537" s="174" t="s">
        <v>4644</v>
      </c>
      <c r="E537" s="198"/>
    </row>
    <row r="538" spans="1:5" x14ac:dyDescent="0.2">
      <c r="A538" s="12" t="s">
        <v>2208</v>
      </c>
      <c r="B538" s="12" t="s">
        <v>4790</v>
      </c>
      <c r="C538" s="42" t="s">
        <v>2209</v>
      </c>
      <c r="D538" s="174" t="s">
        <v>4632</v>
      </c>
      <c r="E538" s="198"/>
    </row>
    <row r="539" spans="1:5" x14ac:dyDescent="0.2">
      <c r="A539" s="12" t="s">
        <v>2613</v>
      </c>
      <c r="B539" s="12" t="s">
        <v>4821</v>
      </c>
      <c r="C539" s="42" t="s">
        <v>2614</v>
      </c>
      <c r="D539" s="174" t="s">
        <v>4655</v>
      </c>
      <c r="E539" s="198"/>
    </row>
    <row r="540" spans="1:5" ht="25.5" x14ac:dyDescent="0.2">
      <c r="A540" s="12" t="s">
        <v>2547</v>
      </c>
      <c r="B540" s="12" t="s">
        <v>4816</v>
      </c>
      <c r="C540" s="42" t="s">
        <v>2548</v>
      </c>
      <c r="D540" s="174" t="s">
        <v>4604</v>
      </c>
      <c r="E540" s="198"/>
    </row>
    <row r="541" spans="1:5" ht="25.5" x14ac:dyDescent="0.2">
      <c r="A541" s="12" t="s">
        <v>2393</v>
      </c>
      <c r="B541" s="12" t="s">
        <v>4806</v>
      </c>
      <c r="C541" s="42" t="s">
        <v>2394</v>
      </c>
      <c r="D541" s="174">
        <v>218</v>
      </c>
      <c r="E541" s="198"/>
    </row>
    <row r="542" spans="1:5" x14ac:dyDescent="0.2">
      <c r="A542" s="12" t="s">
        <v>2306</v>
      </c>
      <c r="B542" s="12" t="s">
        <v>4798</v>
      </c>
      <c r="C542" s="42" t="s">
        <v>2307</v>
      </c>
      <c r="D542" s="174" t="s">
        <v>4628</v>
      </c>
      <c r="E542" s="198"/>
    </row>
    <row r="543" spans="1:5" ht="25.5" x14ac:dyDescent="0.2">
      <c r="A543" s="12" t="s">
        <v>1790</v>
      </c>
      <c r="B543" s="12" t="s">
        <v>4756</v>
      </c>
      <c r="C543" s="42" t="s">
        <v>1791</v>
      </c>
      <c r="D543" s="174" t="s">
        <v>4608</v>
      </c>
      <c r="E543" s="198"/>
    </row>
    <row r="544" spans="1:5" ht="25.5" x14ac:dyDescent="0.2">
      <c r="A544" s="12" t="s">
        <v>2349</v>
      </c>
      <c r="B544" s="12" t="s">
        <v>4802</v>
      </c>
      <c r="C544" s="42" t="s">
        <v>2350</v>
      </c>
      <c r="D544" s="174" t="s">
        <v>4638</v>
      </c>
      <c r="E544" s="198"/>
    </row>
    <row r="545" spans="1:5" ht="63.75" x14ac:dyDescent="0.2">
      <c r="A545" s="12" t="s">
        <v>2335</v>
      </c>
      <c r="B545" s="12" t="s">
        <v>4801</v>
      </c>
      <c r="C545" s="42" t="s">
        <v>2336</v>
      </c>
      <c r="D545" s="174" t="s">
        <v>4637</v>
      </c>
      <c r="E545" s="198"/>
    </row>
    <row r="546" spans="1:5" x14ac:dyDescent="0.2">
      <c r="A546" s="12" t="s">
        <v>1327</v>
      </c>
      <c r="B546" s="12" t="s">
        <v>4713</v>
      </c>
      <c r="C546" s="42" t="s">
        <v>1328</v>
      </c>
      <c r="D546" s="174" t="s">
        <v>4572</v>
      </c>
      <c r="E546" s="198"/>
    </row>
    <row r="547" spans="1:5" ht="25.5" x14ac:dyDescent="0.2">
      <c r="A547" s="12" t="s">
        <v>1333</v>
      </c>
      <c r="B547" s="12" t="s">
        <v>4713</v>
      </c>
      <c r="C547" s="42" t="s">
        <v>1334</v>
      </c>
      <c r="D547" s="174" t="s">
        <v>4572</v>
      </c>
      <c r="E547" s="198"/>
    </row>
    <row r="548" spans="1:5" x14ac:dyDescent="0.2">
      <c r="A548" s="12" t="s">
        <v>1228</v>
      </c>
      <c r="B548" s="12" t="s">
        <v>4707</v>
      </c>
      <c r="C548" s="42" t="s">
        <v>1229</v>
      </c>
      <c r="D548" s="174">
        <v>52</v>
      </c>
      <c r="E548" s="198"/>
    </row>
    <row r="549" spans="1:5" ht="25.5" x14ac:dyDescent="0.2">
      <c r="A549" s="12" t="s">
        <v>1717</v>
      </c>
      <c r="B549" s="12" t="s">
        <v>4750</v>
      </c>
      <c r="C549" s="42" t="s">
        <v>1718</v>
      </c>
      <c r="D549" s="174">
        <v>207</v>
      </c>
      <c r="E549" s="198"/>
    </row>
    <row r="550" spans="1:5" x14ac:dyDescent="0.2">
      <c r="A550" s="12" t="s">
        <v>1152</v>
      </c>
      <c r="B550" s="12" t="s">
        <v>4699</v>
      </c>
      <c r="C550" s="42" t="s">
        <v>1153</v>
      </c>
      <c r="D550" s="174">
        <v>50</v>
      </c>
      <c r="E550" s="198"/>
    </row>
    <row r="551" spans="1:5" ht="102" x14ac:dyDescent="0.2">
      <c r="A551" s="12" t="s">
        <v>2234</v>
      </c>
      <c r="B551" s="12" t="s">
        <v>4792</v>
      </c>
      <c r="C551" s="42" t="s">
        <v>2235</v>
      </c>
      <c r="D551" s="174" t="s">
        <v>4601</v>
      </c>
      <c r="E551" s="198"/>
    </row>
    <row r="552" spans="1:5" ht="38.25" x14ac:dyDescent="0.2">
      <c r="A552" s="12" t="s">
        <v>1664</v>
      </c>
      <c r="B552" s="12" t="s">
        <v>4747</v>
      </c>
      <c r="C552" s="42" t="s">
        <v>1665</v>
      </c>
      <c r="D552" s="174" t="s">
        <v>4600</v>
      </c>
      <c r="E552" s="198"/>
    </row>
    <row r="553" spans="1:5" ht="76.5" x14ac:dyDescent="0.2">
      <c r="A553" s="12" t="s">
        <v>2192</v>
      </c>
      <c r="B553" s="12" t="s">
        <v>4788</v>
      </c>
      <c r="C553" s="42" t="s">
        <v>2193</v>
      </c>
      <c r="D553" s="174" t="s">
        <v>4631</v>
      </c>
      <c r="E553" s="198"/>
    </row>
    <row r="554" spans="1:5" ht="25.5" x14ac:dyDescent="0.2">
      <c r="A554" s="12" t="s">
        <v>2385</v>
      </c>
      <c r="B554" s="12" t="s">
        <v>4806</v>
      </c>
      <c r="C554" s="42" t="s">
        <v>2386</v>
      </c>
      <c r="D554" s="174">
        <v>218</v>
      </c>
      <c r="E554" s="198"/>
    </row>
    <row r="555" spans="1:5" x14ac:dyDescent="0.2">
      <c r="A555" s="12" t="s">
        <v>1118</v>
      </c>
      <c r="B555" s="12" t="s">
        <v>4697</v>
      </c>
      <c r="C555" s="42" t="s">
        <v>1119</v>
      </c>
      <c r="D555" s="174">
        <v>49</v>
      </c>
      <c r="E555" s="198"/>
    </row>
    <row r="556" spans="1:5" ht="51" x14ac:dyDescent="0.2">
      <c r="A556" s="12" t="s">
        <v>1238</v>
      </c>
      <c r="B556" s="12" t="s">
        <v>4708</v>
      </c>
      <c r="C556" s="42" t="s">
        <v>1239</v>
      </c>
      <c r="D556" s="174" t="s">
        <v>3821</v>
      </c>
      <c r="E556" s="198"/>
    </row>
    <row r="557" spans="1:5" ht="38.25" x14ac:dyDescent="0.2">
      <c r="A557" s="199" t="s">
        <v>5057</v>
      </c>
      <c r="B557" s="12" t="s">
        <v>4699</v>
      </c>
      <c r="C557" s="42" t="s">
        <v>1154</v>
      </c>
      <c r="D557" s="174">
        <v>207</v>
      </c>
      <c r="E557" s="198"/>
    </row>
    <row r="558" spans="1:5" ht="25.5" x14ac:dyDescent="0.2">
      <c r="A558" s="199" t="s">
        <v>5038</v>
      </c>
      <c r="B558" s="12" t="s">
        <v>4750</v>
      </c>
      <c r="C558" s="42" t="s">
        <v>1708</v>
      </c>
      <c r="D558" s="174">
        <v>207</v>
      </c>
      <c r="E558" s="198"/>
    </row>
    <row r="559" spans="1:5" ht="38.25" x14ac:dyDescent="0.2">
      <c r="A559" s="12" t="s">
        <v>1306</v>
      </c>
      <c r="B559" s="12" t="s">
        <v>4711</v>
      </c>
      <c r="C559" s="42" t="s">
        <v>1307</v>
      </c>
      <c r="D559" s="174" t="s">
        <v>4568</v>
      </c>
      <c r="E559" s="198"/>
    </row>
    <row r="560" spans="1:5" ht="38.25" x14ac:dyDescent="0.2">
      <c r="A560" s="12" t="s">
        <v>2114</v>
      </c>
      <c r="B560" s="12" t="s">
        <v>4782</v>
      </c>
      <c r="C560" s="42" t="s">
        <v>2115</v>
      </c>
      <c r="D560" s="174" t="s">
        <v>4620</v>
      </c>
      <c r="E560" s="198"/>
    </row>
    <row r="561" spans="1:5" ht="51" x14ac:dyDescent="0.2">
      <c r="A561" s="199" t="s">
        <v>5056</v>
      </c>
      <c r="B561" s="12" t="s">
        <v>4708</v>
      </c>
      <c r="C561" s="42" t="s">
        <v>1240</v>
      </c>
      <c r="D561" s="174" t="s">
        <v>3821</v>
      </c>
      <c r="E561" s="198"/>
    </row>
    <row r="562" spans="1:5" ht="38.25" x14ac:dyDescent="0.2">
      <c r="A562" s="199" t="s">
        <v>5039</v>
      </c>
      <c r="B562" s="12" t="s">
        <v>4809</v>
      </c>
      <c r="C562" s="42" t="s">
        <v>2431</v>
      </c>
      <c r="D562" s="174" t="s">
        <v>4643</v>
      </c>
      <c r="E562" s="198"/>
    </row>
    <row r="563" spans="1:5" ht="38.25" x14ac:dyDescent="0.2">
      <c r="A563" s="12" t="s">
        <v>956</v>
      </c>
      <c r="B563" s="12" t="s">
        <v>4685</v>
      </c>
      <c r="C563" s="42" t="s">
        <v>957</v>
      </c>
      <c r="D563" s="174">
        <v>46</v>
      </c>
      <c r="E563" s="198"/>
    </row>
    <row r="564" spans="1:5" ht="25.5" x14ac:dyDescent="0.2">
      <c r="A564" s="12" t="s">
        <v>2176</v>
      </c>
      <c r="B564" s="12" t="s">
        <v>4787</v>
      </c>
      <c r="C564" s="42" t="s">
        <v>2177</v>
      </c>
      <c r="D564" s="174" t="s">
        <v>4630</v>
      </c>
      <c r="E564" s="198"/>
    </row>
    <row r="565" spans="1:5" ht="25.5" x14ac:dyDescent="0.2">
      <c r="A565" s="12" t="s">
        <v>1922</v>
      </c>
      <c r="B565" s="12" t="s">
        <v>4765</v>
      </c>
      <c r="C565" s="42" t="s">
        <v>1923</v>
      </c>
      <c r="D565" s="174" t="s">
        <v>4608</v>
      </c>
      <c r="E565" s="198"/>
    </row>
    <row r="566" spans="1:5" ht="25.5" x14ac:dyDescent="0.2">
      <c r="A566" s="12" t="s">
        <v>2134</v>
      </c>
      <c r="B566" s="12" t="s">
        <v>4783</v>
      </c>
      <c r="C566" s="42" t="s">
        <v>2135</v>
      </c>
      <c r="D566" s="174">
        <v>216</v>
      </c>
      <c r="E566" s="198"/>
    </row>
    <row r="567" spans="1:5" ht="25.5" x14ac:dyDescent="0.2">
      <c r="A567" s="12" t="s">
        <v>569</v>
      </c>
      <c r="B567" s="12" t="s">
        <v>4662</v>
      </c>
      <c r="C567" s="42" t="s">
        <v>570</v>
      </c>
      <c r="D567" s="174" t="s">
        <v>4520</v>
      </c>
      <c r="E567" s="198"/>
    </row>
    <row r="568" spans="1:5" ht="38.25" x14ac:dyDescent="0.2">
      <c r="A568" s="12" t="s">
        <v>844</v>
      </c>
      <c r="B568" s="12" t="s">
        <v>4676</v>
      </c>
      <c r="C568" s="42" t="s">
        <v>845</v>
      </c>
      <c r="D568" s="174" t="s">
        <v>4546</v>
      </c>
      <c r="E568" s="198"/>
    </row>
    <row r="569" spans="1:5" x14ac:dyDescent="0.2">
      <c r="A569" s="12" t="s">
        <v>1417</v>
      </c>
      <c r="B569" s="12" t="s">
        <v>4722</v>
      </c>
      <c r="C569" s="42" t="s">
        <v>1418</v>
      </c>
      <c r="D569" s="174" t="s">
        <v>4577</v>
      </c>
      <c r="E569" s="198"/>
    </row>
    <row r="570" spans="1:5" ht="25.5" x14ac:dyDescent="0.2">
      <c r="A570" s="12" t="s">
        <v>2256</v>
      </c>
      <c r="B570" s="12" t="s">
        <v>4794</v>
      </c>
      <c r="C570" s="42" t="s">
        <v>2257</v>
      </c>
      <c r="D570" s="174" t="s">
        <v>4636</v>
      </c>
      <c r="E570" s="198"/>
    </row>
    <row r="571" spans="1:5" ht="25.5" x14ac:dyDescent="0.2">
      <c r="A571" s="12" t="s">
        <v>2258</v>
      </c>
      <c r="B571" s="12" t="s">
        <v>4794</v>
      </c>
      <c r="C571" s="42" t="s">
        <v>2259</v>
      </c>
      <c r="D571" s="174" t="s">
        <v>4636</v>
      </c>
      <c r="E571" s="198"/>
    </row>
    <row r="572" spans="1:5" ht="25.5" x14ac:dyDescent="0.2">
      <c r="A572" s="12" t="s">
        <v>2260</v>
      </c>
      <c r="B572" s="12" t="s">
        <v>4794</v>
      </c>
      <c r="C572" s="42" t="s">
        <v>2261</v>
      </c>
      <c r="D572" s="174" t="s">
        <v>4636</v>
      </c>
      <c r="E572" s="198"/>
    </row>
    <row r="573" spans="1:5" x14ac:dyDescent="0.2">
      <c r="A573" s="12" t="s">
        <v>1485</v>
      </c>
      <c r="B573" s="12" t="s">
        <v>4729</v>
      </c>
      <c r="C573" s="42" t="s">
        <v>1486</v>
      </c>
      <c r="D573" s="174" t="s">
        <v>4584</v>
      </c>
      <c r="E573" s="198"/>
    </row>
    <row r="574" spans="1:5" ht="25.5" x14ac:dyDescent="0.2">
      <c r="A574" s="12" t="s">
        <v>846</v>
      </c>
      <c r="B574" s="12" t="s">
        <v>4676</v>
      </c>
      <c r="C574" s="42" t="s">
        <v>847</v>
      </c>
      <c r="D574" s="174" t="s">
        <v>4546</v>
      </c>
      <c r="E574" s="198"/>
    </row>
    <row r="575" spans="1:5" ht="76.5" x14ac:dyDescent="0.2">
      <c r="A575" s="12" t="s">
        <v>1620</v>
      </c>
      <c r="B575" s="12" t="s">
        <v>4744</v>
      </c>
      <c r="C575" s="42" t="s">
        <v>1621</v>
      </c>
      <c r="D575" s="174" t="s">
        <v>4598</v>
      </c>
      <c r="E575" s="198"/>
    </row>
    <row r="576" spans="1:5" x14ac:dyDescent="0.2">
      <c r="A576" s="12" t="s">
        <v>1523</v>
      </c>
      <c r="B576" s="12" t="s">
        <v>4734</v>
      </c>
      <c r="C576" s="42" t="s">
        <v>1524</v>
      </c>
      <c r="D576" s="174" t="s">
        <v>4588</v>
      </c>
      <c r="E576" s="198"/>
    </row>
    <row r="577" spans="1:5" x14ac:dyDescent="0.2">
      <c r="A577" s="12" t="s">
        <v>1525</v>
      </c>
      <c r="B577" s="12" t="s">
        <v>4734</v>
      </c>
      <c r="C577" s="42" t="s">
        <v>1526</v>
      </c>
      <c r="D577" s="174" t="s">
        <v>4588</v>
      </c>
      <c r="E577" s="198"/>
    </row>
    <row r="578" spans="1:5" ht="25.5" x14ac:dyDescent="0.2">
      <c r="A578" s="12" t="s">
        <v>1527</v>
      </c>
      <c r="B578" s="12" t="s">
        <v>4734</v>
      </c>
      <c r="C578" s="42" t="s">
        <v>1528</v>
      </c>
      <c r="D578" s="174" t="s">
        <v>4588</v>
      </c>
      <c r="E578" s="198"/>
    </row>
    <row r="579" spans="1:5" ht="38.25" x14ac:dyDescent="0.2">
      <c r="A579" s="12" t="s">
        <v>2409</v>
      </c>
      <c r="B579" s="12" t="s">
        <v>4807</v>
      </c>
      <c r="C579" s="42" t="s">
        <v>2410</v>
      </c>
      <c r="D579" s="174" t="s">
        <v>4642</v>
      </c>
      <c r="E579" s="198"/>
    </row>
    <row r="580" spans="1:5" ht="38.25" x14ac:dyDescent="0.2">
      <c r="A580" s="12" t="s">
        <v>2411</v>
      </c>
      <c r="B580" s="12" t="s">
        <v>4807</v>
      </c>
      <c r="C580" s="42" t="s">
        <v>2412</v>
      </c>
      <c r="D580" s="174" t="s">
        <v>4642</v>
      </c>
      <c r="E580" s="198"/>
    </row>
    <row r="581" spans="1:5" ht="25.5" x14ac:dyDescent="0.2">
      <c r="A581" s="12" t="s">
        <v>970</v>
      </c>
      <c r="B581" s="12" t="s">
        <v>4685</v>
      </c>
      <c r="C581" s="42" t="s">
        <v>971</v>
      </c>
      <c r="D581" s="174" t="s">
        <v>4550</v>
      </c>
      <c r="E581" s="198"/>
    </row>
    <row r="582" spans="1:5" ht="51" x14ac:dyDescent="0.2">
      <c r="A582" s="12" t="s">
        <v>2587</v>
      </c>
      <c r="B582" s="12" t="s">
        <v>4819</v>
      </c>
      <c r="C582" s="42" t="s">
        <v>2588</v>
      </c>
      <c r="D582" s="174" t="s">
        <v>4653</v>
      </c>
      <c r="E582" s="198"/>
    </row>
    <row r="583" spans="1:5" ht="25.5" x14ac:dyDescent="0.2">
      <c r="A583" s="12" t="s">
        <v>848</v>
      </c>
      <c r="B583" s="12" t="s">
        <v>4676</v>
      </c>
      <c r="C583" s="42" t="s">
        <v>849</v>
      </c>
      <c r="D583" s="174" t="s">
        <v>4546</v>
      </c>
      <c r="E583" s="198"/>
    </row>
    <row r="584" spans="1:5" ht="51" x14ac:dyDescent="0.2">
      <c r="A584" s="12" t="s">
        <v>856</v>
      </c>
      <c r="B584" s="12" t="s">
        <v>4677</v>
      </c>
      <c r="C584" s="42" t="s">
        <v>857</v>
      </c>
      <c r="D584" s="174" t="s">
        <v>4529</v>
      </c>
      <c r="E584" s="198"/>
    </row>
    <row r="585" spans="1:5" ht="25.5" x14ac:dyDescent="0.2">
      <c r="A585" s="12" t="s">
        <v>834</v>
      </c>
      <c r="B585" s="12" t="s">
        <v>4675</v>
      </c>
      <c r="C585" s="42" t="s">
        <v>835</v>
      </c>
      <c r="D585" s="174" t="s">
        <v>4545</v>
      </c>
      <c r="E585" s="198"/>
    </row>
    <row r="586" spans="1:5" ht="38.25" x14ac:dyDescent="0.2">
      <c r="A586" s="12" t="s">
        <v>2549</v>
      </c>
      <c r="B586" s="12" t="s">
        <v>4816</v>
      </c>
      <c r="C586" s="42" t="s">
        <v>2550</v>
      </c>
      <c r="D586" s="174" t="s">
        <v>4604</v>
      </c>
      <c r="E586" s="198"/>
    </row>
    <row r="587" spans="1:5" ht="25.5" x14ac:dyDescent="0.2">
      <c r="A587" s="12" t="s">
        <v>1400</v>
      </c>
      <c r="B587" s="12" t="s">
        <v>4720</v>
      </c>
      <c r="C587" s="42" t="s">
        <v>1401</v>
      </c>
      <c r="D587" s="174" t="s">
        <v>4574</v>
      </c>
      <c r="E587" s="198"/>
    </row>
    <row r="588" spans="1:5" x14ac:dyDescent="0.2">
      <c r="A588" s="12" t="s">
        <v>1960</v>
      </c>
      <c r="B588" s="12" t="s">
        <v>4769</v>
      </c>
      <c r="C588" s="42" t="s">
        <v>1961</v>
      </c>
      <c r="D588" s="174" t="s">
        <v>4619</v>
      </c>
      <c r="E588" s="198"/>
    </row>
    <row r="589" spans="1:5" ht="38.25" x14ac:dyDescent="0.2">
      <c r="A589" s="12" t="s">
        <v>674</v>
      </c>
      <c r="B589" s="12" t="s">
        <v>4665</v>
      </c>
      <c r="C589" s="42" t="s">
        <v>675</v>
      </c>
      <c r="D589" s="174">
        <v>41</v>
      </c>
      <c r="E589" s="198"/>
    </row>
    <row r="590" spans="1:5" x14ac:dyDescent="0.2">
      <c r="A590" s="12" t="s">
        <v>1804</v>
      </c>
      <c r="B590" s="12" t="s">
        <v>4757</v>
      </c>
      <c r="C590" s="42" t="s">
        <v>1805</v>
      </c>
      <c r="D590" s="174" t="s">
        <v>4609</v>
      </c>
      <c r="E590" s="198"/>
    </row>
    <row r="591" spans="1:5" ht="51" x14ac:dyDescent="0.2">
      <c r="A591" s="12" t="s">
        <v>2278</v>
      </c>
      <c r="B591" s="12" t="s">
        <v>4795</v>
      </c>
      <c r="C591" s="42" t="s">
        <v>2279</v>
      </c>
      <c r="D591" s="174" t="s">
        <v>4624</v>
      </c>
      <c r="E591" s="198"/>
    </row>
    <row r="592" spans="1:5" x14ac:dyDescent="0.2">
      <c r="A592" s="12" t="s">
        <v>2300</v>
      </c>
      <c r="B592" s="12" t="s">
        <v>4797</v>
      </c>
      <c r="C592" s="42" t="s">
        <v>2301</v>
      </c>
      <c r="D592" s="174" t="s">
        <v>4624</v>
      </c>
      <c r="E592" s="198"/>
    </row>
    <row r="593" spans="1:5" ht="25.5" x14ac:dyDescent="0.2">
      <c r="A593" s="12" t="s">
        <v>681</v>
      </c>
      <c r="B593" s="12" t="s">
        <v>4665</v>
      </c>
      <c r="C593" s="42" t="s">
        <v>682</v>
      </c>
      <c r="D593" s="174">
        <v>41</v>
      </c>
      <c r="E593" s="198"/>
    </row>
    <row r="594" spans="1:5" ht="25.5" x14ac:dyDescent="0.2">
      <c r="A594" s="12" t="s">
        <v>699</v>
      </c>
      <c r="B594" s="12" t="s">
        <v>4666</v>
      </c>
      <c r="C594" s="42" t="s">
        <v>700</v>
      </c>
      <c r="D594" s="174" t="s">
        <v>4531</v>
      </c>
      <c r="E594" s="198"/>
    </row>
    <row r="595" spans="1:5" ht="25.5" x14ac:dyDescent="0.2">
      <c r="A595" s="12" t="s">
        <v>1493</v>
      </c>
      <c r="B595" s="12" t="s">
        <v>4730</v>
      </c>
      <c r="C595" s="42" t="s">
        <v>1494</v>
      </c>
      <c r="D595" s="174">
        <v>107</v>
      </c>
      <c r="E595" s="198"/>
    </row>
    <row r="596" spans="1:5" ht="51" x14ac:dyDescent="0.2">
      <c r="A596" s="12" t="s">
        <v>1682</v>
      </c>
      <c r="B596" s="12" t="s">
        <v>4748</v>
      </c>
      <c r="C596" s="42" t="s">
        <v>1683</v>
      </c>
      <c r="D596" s="174" t="s">
        <v>4600</v>
      </c>
      <c r="E596" s="198"/>
    </row>
    <row r="597" spans="1:5" x14ac:dyDescent="0.2">
      <c r="A597" s="12" t="s">
        <v>2102</v>
      </c>
      <c r="B597" s="12" t="s">
        <v>4781</v>
      </c>
      <c r="C597" s="42" t="s">
        <v>2103</v>
      </c>
      <c r="D597" s="174" t="s">
        <v>4625</v>
      </c>
      <c r="E597" s="198"/>
    </row>
    <row r="598" spans="1:5" x14ac:dyDescent="0.2">
      <c r="A598" s="12" t="s">
        <v>1143</v>
      </c>
      <c r="B598" s="12" t="s">
        <v>4699</v>
      </c>
      <c r="C598" s="42" t="s">
        <v>1144</v>
      </c>
      <c r="D598" s="174">
        <v>50</v>
      </c>
      <c r="E598" s="198"/>
    </row>
    <row r="599" spans="1:5" ht="25.5" x14ac:dyDescent="0.2">
      <c r="A599" s="12" t="s">
        <v>1751</v>
      </c>
      <c r="B599" s="12" t="s">
        <v>4753</v>
      </c>
      <c r="C599" s="42" t="s">
        <v>1752</v>
      </c>
      <c r="D599" s="174" t="s">
        <v>4605</v>
      </c>
      <c r="E599" s="198"/>
    </row>
    <row r="600" spans="1:5" ht="63.75" x14ac:dyDescent="0.2">
      <c r="A600" s="12" t="s">
        <v>858</v>
      </c>
      <c r="B600" s="12" t="s">
        <v>4677</v>
      </c>
      <c r="C600" s="42" t="s">
        <v>859</v>
      </c>
      <c r="D600" s="174" t="s">
        <v>4529</v>
      </c>
      <c r="E600" s="198"/>
    </row>
    <row r="601" spans="1:5" ht="38.25" x14ac:dyDescent="0.2">
      <c r="A601" s="12" t="s">
        <v>958</v>
      </c>
      <c r="B601" s="12" t="s">
        <v>4685</v>
      </c>
      <c r="C601" s="42" t="s">
        <v>959</v>
      </c>
      <c r="D601" s="174">
        <v>46</v>
      </c>
      <c r="E601" s="198"/>
    </row>
    <row r="602" spans="1:5" ht="25.5" x14ac:dyDescent="0.2">
      <c r="A602" s="12" t="s">
        <v>968</v>
      </c>
      <c r="B602" s="12" t="s">
        <v>4685</v>
      </c>
      <c r="C602" s="42" t="s">
        <v>969</v>
      </c>
      <c r="D602" s="174" t="s">
        <v>4544</v>
      </c>
      <c r="E602" s="198"/>
    </row>
    <row r="603" spans="1:5" ht="25.5" x14ac:dyDescent="0.2">
      <c r="A603" s="12" t="s">
        <v>1531</v>
      </c>
      <c r="B603" s="12" t="s">
        <v>4735</v>
      </c>
      <c r="C603" s="42" t="s">
        <v>1532</v>
      </c>
      <c r="D603" s="174" t="s">
        <v>4588</v>
      </c>
      <c r="E603" s="198"/>
    </row>
    <row r="604" spans="1:5" ht="102" x14ac:dyDescent="0.2">
      <c r="A604" s="12" t="s">
        <v>1042</v>
      </c>
      <c r="B604" s="12" t="s">
        <v>4690</v>
      </c>
      <c r="C604" s="42" t="s">
        <v>1043</v>
      </c>
      <c r="D604" s="174" t="s">
        <v>4547</v>
      </c>
      <c r="E604" s="198"/>
    </row>
    <row r="605" spans="1:5" ht="38.25" x14ac:dyDescent="0.2">
      <c r="A605" s="12" t="s">
        <v>1906</v>
      </c>
      <c r="B605" s="12" t="s">
        <v>4763</v>
      </c>
      <c r="C605" s="42" t="s">
        <v>1907</v>
      </c>
      <c r="D605" s="174" t="s">
        <v>4616</v>
      </c>
      <c r="E605" s="198"/>
    </row>
    <row r="606" spans="1:5" ht="25.5" x14ac:dyDescent="0.2">
      <c r="A606" s="12" t="s">
        <v>2389</v>
      </c>
      <c r="B606" s="12" t="s">
        <v>4806</v>
      </c>
      <c r="C606" s="42" t="s">
        <v>2390</v>
      </c>
      <c r="D606" s="174">
        <v>218</v>
      </c>
      <c r="E606" s="198"/>
    </row>
    <row r="607" spans="1:5" ht="25.5" x14ac:dyDescent="0.2">
      <c r="A607" s="12" t="s">
        <v>1088</v>
      </c>
      <c r="B607" s="12" t="s">
        <v>4694</v>
      </c>
      <c r="C607" s="42" t="s">
        <v>1089</v>
      </c>
      <c r="D607" s="174" t="s">
        <v>4559</v>
      </c>
      <c r="E607" s="198"/>
    </row>
    <row r="608" spans="1:5" x14ac:dyDescent="0.2">
      <c r="A608" s="12" t="s">
        <v>1263</v>
      </c>
      <c r="B608" s="12" t="s">
        <v>4709</v>
      </c>
      <c r="C608" s="42" t="s">
        <v>1264</v>
      </c>
      <c r="D608" s="174" t="s">
        <v>4566</v>
      </c>
      <c r="E608" s="198"/>
    </row>
    <row r="609" spans="1:5" ht="38.25" x14ac:dyDescent="0.2">
      <c r="A609" s="12" t="s">
        <v>972</v>
      </c>
      <c r="B609" s="12" t="s">
        <v>4686</v>
      </c>
      <c r="C609" s="42" t="s">
        <v>973</v>
      </c>
      <c r="D609" s="174" t="s">
        <v>4551</v>
      </c>
      <c r="E609" s="198"/>
    </row>
    <row r="610" spans="1:5" ht="25.5" x14ac:dyDescent="0.2">
      <c r="A610" s="12" t="s">
        <v>1265</v>
      </c>
      <c r="B610" s="12" t="s">
        <v>4709</v>
      </c>
      <c r="C610" s="42" t="s">
        <v>1266</v>
      </c>
      <c r="D610" s="174" t="s">
        <v>4566</v>
      </c>
      <c r="E610" s="198"/>
    </row>
    <row r="611" spans="1:5" x14ac:dyDescent="0.2">
      <c r="A611" s="12" t="s">
        <v>1930</v>
      </c>
      <c r="B611" s="12" t="s">
        <v>4766</v>
      </c>
      <c r="C611" s="42" t="s">
        <v>1931</v>
      </c>
      <c r="D611" s="174" t="s">
        <v>4617</v>
      </c>
      <c r="E611" s="198"/>
    </row>
    <row r="612" spans="1:5" ht="51" x14ac:dyDescent="0.2">
      <c r="A612" s="12" t="s">
        <v>1932</v>
      </c>
      <c r="B612" s="12" t="s">
        <v>4766</v>
      </c>
      <c r="C612" s="42" t="s">
        <v>1933</v>
      </c>
      <c r="D612" s="174" t="s">
        <v>4617</v>
      </c>
      <c r="E612" s="198"/>
    </row>
    <row r="613" spans="1:5" ht="25.5" x14ac:dyDescent="0.2">
      <c r="A613" s="12" t="s">
        <v>1934</v>
      </c>
      <c r="B613" s="12" t="s">
        <v>4766</v>
      </c>
      <c r="C613" s="42" t="s">
        <v>1935</v>
      </c>
      <c r="D613" s="174" t="s">
        <v>4617</v>
      </c>
      <c r="E613" s="198"/>
    </row>
    <row r="614" spans="1:5" ht="38.25" x14ac:dyDescent="0.2">
      <c r="A614" s="12" t="s">
        <v>761</v>
      </c>
      <c r="B614" s="12" t="s">
        <v>4669</v>
      </c>
      <c r="C614" s="42" t="s">
        <v>762</v>
      </c>
      <c r="D614" s="174" t="s">
        <v>4537</v>
      </c>
      <c r="E614" s="198"/>
    </row>
    <row r="615" spans="1:5" ht="38.25" x14ac:dyDescent="0.2">
      <c r="A615" s="12" t="s">
        <v>1772</v>
      </c>
      <c r="B615" s="12" t="s">
        <v>4755</v>
      </c>
      <c r="C615" s="42" t="s">
        <v>1773</v>
      </c>
      <c r="D615" s="174" t="s">
        <v>4607</v>
      </c>
      <c r="E615" s="198"/>
    </row>
    <row r="616" spans="1:5" x14ac:dyDescent="0.2">
      <c r="A616" s="12" t="s">
        <v>1403</v>
      </c>
      <c r="B616" s="12" t="s">
        <v>4720</v>
      </c>
      <c r="C616" s="42" t="s">
        <v>1404</v>
      </c>
      <c r="D616" s="174" t="s">
        <v>4574</v>
      </c>
      <c r="E616" s="198"/>
    </row>
    <row r="617" spans="1:5" ht="38.25" x14ac:dyDescent="0.2">
      <c r="A617" s="12" t="s">
        <v>2681</v>
      </c>
      <c r="B617" s="12" t="s">
        <v>4827</v>
      </c>
      <c r="C617" s="42" t="s">
        <v>2682</v>
      </c>
      <c r="D617" s="174" t="s">
        <v>4660</v>
      </c>
      <c r="E617" s="198"/>
    </row>
    <row r="618" spans="1:5" x14ac:dyDescent="0.2">
      <c r="A618" s="12" t="s">
        <v>1586</v>
      </c>
      <c r="B618" s="12" t="s">
        <v>4741</v>
      </c>
      <c r="C618" s="42" t="s">
        <v>1587</v>
      </c>
      <c r="D618" s="174" t="s">
        <v>4594</v>
      </c>
      <c r="E618" s="198"/>
    </row>
    <row r="619" spans="1:5" x14ac:dyDescent="0.2">
      <c r="A619" s="12" t="s">
        <v>1475</v>
      </c>
      <c r="B619" s="12" t="s">
        <v>4728</v>
      </c>
      <c r="C619" s="42" t="s">
        <v>1476</v>
      </c>
      <c r="D619" s="174" t="s">
        <v>4582</v>
      </c>
      <c r="E619" s="198"/>
    </row>
    <row r="620" spans="1:5" ht="25.5" x14ac:dyDescent="0.2">
      <c r="A620" s="12" t="s">
        <v>693</v>
      </c>
      <c r="B620" s="12" t="s">
        <v>4666</v>
      </c>
      <c r="C620" s="42" t="s">
        <v>694</v>
      </c>
      <c r="D620" s="174" t="s">
        <v>4531</v>
      </c>
      <c r="E620" s="198"/>
    </row>
    <row r="621" spans="1:5" ht="25.5" x14ac:dyDescent="0.2">
      <c r="A621" s="12" t="s">
        <v>2292</v>
      </c>
      <c r="B621" s="12" t="s">
        <v>4796</v>
      </c>
      <c r="C621" s="42" t="s">
        <v>2293</v>
      </c>
      <c r="D621" s="174" t="s">
        <v>4627</v>
      </c>
      <c r="E621" s="198"/>
    </row>
    <row r="622" spans="1:5" ht="25.5" x14ac:dyDescent="0.2">
      <c r="A622" s="12" t="s">
        <v>2635</v>
      </c>
      <c r="B622" s="12" t="s">
        <v>4823</v>
      </c>
      <c r="C622" s="42" t="s">
        <v>2636</v>
      </c>
      <c r="D622" s="174" t="s">
        <v>4656</v>
      </c>
      <c r="E622" s="198"/>
    </row>
    <row r="623" spans="1:5" x14ac:dyDescent="0.2">
      <c r="A623" s="12" t="s">
        <v>565</v>
      </c>
      <c r="B623" s="12" t="s">
        <v>4662</v>
      </c>
      <c r="C623" s="42" t="s">
        <v>566</v>
      </c>
      <c r="D623" s="174">
        <v>40</v>
      </c>
      <c r="E623" s="198"/>
    </row>
    <row r="624" spans="1:5" ht="25.5" x14ac:dyDescent="0.2">
      <c r="A624" s="12" t="s">
        <v>2479</v>
      </c>
      <c r="B624" s="12" t="s">
        <v>4812</v>
      </c>
      <c r="C624" s="42" t="s">
        <v>2480</v>
      </c>
      <c r="D624" s="174" t="s">
        <v>4646</v>
      </c>
      <c r="E624" s="198"/>
    </row>
    <row r="625" spans="1:5" x14ac:dyDescent="0.2">
      <c r="A625" s="12" t="s">
        <v>648</v>
      </c>
      <c r="B625" s="12" t="s">
        <v>4664</v>
      </c>
      <c r="C625" s="42" t="s">
        <v>649</v>
      </c>
      <c r="D625" s="174" t="s">
        <v>4520</v>
      </c>
      <c r="E625" s="198"/>
    </row>
    <row r="626" spans="1:5" ht="25.5" x14ac:dyDescent="0.2">
      <c r="A626" s="12" t="s">
        <v>1062</v>
      </c>
      <c r="B626" s="12" t="s">
        <v>4692</v>
      </c>
      <c r="C626" s="42" t="s">
        <v>1063</v>
      </c>
      <c r="D626" s="174">
        <v>47</v>
      </c>
      <c r="E626" s="198"/>
    </row>
    <row r="627" spans="1:5" ht="25.5" x14ac:dyDescent="0.2">
      <c r="A627" s="12" t="s">
        <v>2298</v>
      </c>
      <c r="B627" s="12" t="s">
        <v>4797</v>
      </c>
      <c r="C627" s="42" t="s">
        <v>2299</v>
      </c>
      <c r="D627" s="174" t="s">
        <v>4624</v>
      </c>
      <c r="E627" s="198"/>
    </row>
    <row r="628" spans="1:5" ht="25.5" x14ac:dyDescent="0.2">
      <c r="A628" s="12" t="s">
        <v>2683</v>
      </c>
      <c r="B628" s="12" t="s">
        <v>4827</v>
      </c>
      <c r="C628" s="42" t="s">
        <v>2684</v>
      </c>
      <c r="D628" s="174" t="s">
        <v>4660</v>
      </c>
      <c r="E628" s="198"/>
    </row>
    <row r="629" spans="1:5" x14ac:dyDescent="0.2">
      <c r="A629" s="12" t="s">
        <v>1636</v>
      </c>
      <c r="B629" s="12" t="s">
        <v>4745</v>
      </c>
      <c r="C629" s="42" t="s">
        <v>1637</v>
      </c>
      <c r="D629" s="174" t="s">
        <v>4597</v>
      </c>
      <c r="E629" s="198"/>
    </row>
    <row r="630" spans="1:5" ht="38.25" x14ac:dyDescent="0.2">
      <c r="A630" s="12" t="s">
        <v>1622</v>
      </c>
      <c r="B630" s="12" t="s">
        <v>4744</v>
      </c>
      <c r="C630" s="42" t="s">
        <v>1623</v>
      </c>
      <c r="D630" s="174" t="s">
        <v>4598</v>
      </c>
      <c r="E630" s="198"/>
    </row>
    <row r="631" spans="1:5" ht="25.5" x14ac:dyDescent="0.2">
      <c r="A631" s="12" t="s">
        <v>1624</v>
      </c>
      <c r="B631" s="12" t="s">
        <v>4744</v>
      </c>
      <c r="C631" s="42" t="s">
        <v>1625</v>
      </c>
      <c r="D631" s="174" t="s">
        <v>4597</v>
      </c>
      <c r="E631" s="198"/>
    </row>
    <row r="632" spans="1:5" x14ac:dyDescent="0.2">
      <c r="A632" s="12" t="s">
        <v>2461</v>
      </c>
      <c r="B632" s="12" t="s">
        <v>4811</v>
      </c>
      <c r="C632" s="42" t="s">
        <v>2462</v>
      </c>
      <c r="D632" s="174" t="s">
        <v>4645</v>
      </c>
      <c r="E632" s="198"/>
    </row>
    <row r="633" spans="1:5" ht="25.5" x14ac:dyDescent="0.2">
      <c r="A633" s="12" t="s">
        <v>1283</v>
      </c>
      <c r="B633" s="12" t="s">
        <v>4710</v>
      </c>
      <c r="C633" s="42" t="s">
        <v>1284</v>
      </c>
      <c r="D633" s="174" t="s">
        <v>4567</v>
      </c>
      <c r="E633" s="198"/>
    </row>
    <row r="634" spans="1:5" ht="25.5" x14ac:dyDescent="0.2">
      <c r="A634" s="12" t="s">
        <v>1285</v>
      </c>
      <c r="B634" s="12" t="s">
        <v>4710</v>
      </c>
      <c r="C634" s="42" t="s">
        <v>1286</v>
      </c>
      <c r="D634" s="174" t="s">
        <v>4567</v>
      </c>
      <c r="E634" s="198"/>
    </row>
    <row r="635" spans="1:5" x14ac:dyDescent="0.2">
      <c r="A635" s="12" t="s">
        <v>1287</v>
      </c>
      <c r="B635" s="12" t="s">
        <v>4710</v>
      </c>
      <c r="C635" s="42" t="s">
        <v>1288</v>
      </c>
      <c r="D635" s="174" t="s">
        <v>4567</v>
      </c>
      <c r="E635" s="198"/>
    </row>
    <row r="636" spans="1:5" x14ac:dyDescent="0.2">
      <c r="A636" s="12" t="s">
        <v>1267</v>
      </c>
      <c r="B636" s="12" t="s">
        <v>4709</v>
      </c>
      <c r="C636" s="42" t="s">
        <v>1268</v>
      </c>
      <c r="D636" s="174">
        <v>52</v>
      </c>
      <c r="E636" s="198"/>
    </row>
    <row r="637" spans="1:5" ht="25.5" x14ac:dyDescent="0.2">
      <c r="A637" s="12" t="s">
        <v>1325</v>
      </c>
      <c r="B637" s="12" t="s">
        <v>4712</v>
      </c>
      <c r="C637" s="42" t="s">
        <v>1326</v>
      </c>
      <c r="D637" s="174" t="s">
        <v>4570</v>
      </c>
      <c r="E637" s="198"/>
    </row>
    <row r="638" spans="1:5" ht="25.5" x14ac:dyDescent="0.2">
      <c r="A638" s="12" t="s">
        <v>1323</v>
      </c>
      <c r="B638" s="12" t="s">
        <v>4712</v>
      </c>
      <c r="C638" s="42" t="s">
        <v>1324</v>
      </c>
      <c r="D638" s="174" t="s">
        <v>4570</v>
      </c>
      <c r="E638" s="198"/>
    </row>
    <row r="639" spans="1:5" x14ac:dyDescent="0.2">
      <c r="A639" s="12" t="s">
        <v>1313</v>
      </c>
      <c r="B639" s="12" t="s">
        <v>4712</v>
      </c>
      <c r="C639" s="42" t="s">
        <v>1314</v>
      </c>
      <c r="D639" s="174" t="s">
        <v>4570</v>
      </c>
      <c r="E639" s="198"/>
    </row>
    <row r="640" spans="1:5" ht="25.5" x14ac:dyDescent="0.2">
      <c r="A640" s="12" t="s">
        <v>2085</v>
      </c>
      <c r="B640" s="12" t="s">
        <v>4780</v>
      </c>
      <c r="C640" s="42" t="s">
        <v>2086</v>
      </c>
      <c r="D640" s="174" t="s">
        <v>4622</v>
      </c>
      <c r="E640" s="198"/>
    </row>
    <row r="641" spans="1:5" x14ac:dyDescent="0.2">
      <c r="A641" s="12" t="s">
        <v>2599</v>
      </c>
      <c r="B641" s="12" t="s">
        <v>4820</v>
      </c>
      <c r="C641" s="42" t="s">
        <v>2600</v>
      </c>
      <c r="D641" s="174" t="s">
        <v>4655</v>
      </c>
      <c r="E641" s="198"/>
    </row>
    <row r="642" spans="1:5" ht="25.5" x14ac:dyDescent="0.2">
      <c r="A642" s="12" t="s">
        <v>824</v>
      </c>
      <c r="B642" s="12" t="s">
        <v>4674</v>
      </c>
      <c r="C642" s="42" t="s">
        <v>825</v>
      </c>
      <c r="D642" s="174" t="s">
        <v>4542</v>
      </c>
      <c r="E642" s="198"/>
    </row>
    <row r="643" spans="1:5" ht="25.5" x14ac:dyDescent="0.2">
      <c r="A643" s="12" t="s">
        <v>2314</v>
      </c>
      <c r="B643" s="12" t="s">
        <v>4798</v>
      </c>
      <c r="C643" s="42" t="s">
        <v>2315</v>
      </c>
      <c r="D643" s="174" t="s">
        <v>4628</v>
      </c>
      <c r="E643" s="198"/>
    </row>
    <row r="644" spans="1:5" ht="25.5" x14ac:dyDescent="0.2">
      <c r="A644" s="12" t="s">
        <v>2138</v>
      </c>
      <c r="B644" s="12" t="s">
        <v>4783</v>
      </c>
      <c r="C644" s="42" t="s">
        <v>2139</v>
      </c>
      <c r="D644" s="174" t="s">
        <v>4628</v>
      </c>
      <c r="E644" s="198"/>
    </row>
    <row r="645" spans="1:5" ht="25.5" x14ac:dyDescent="0.2">
      <c r="A645" s="199" t="s">
        <v>5055</v>
      </c>
      <c r="B645" s="12" t="s">
        <v>4663</v>
      </c>
      <c r="C645" s="42" t="s">
        <v>625</v>
      </c>
      <c r="D645" s="174" t="s">
        <v>4521</v>
      </c>
      <c r="E645" s="198"/>
    </row>
    <row r="646" spans="1:5" ht="153" x14ac:dyDescent="0.2">
      <c r="A646" s="199" t="s">
        <v>5040</v>
      </c>
      <c r="B646" s="12" t="s">
        <v>4696</v>
      </c>
      <c r="C646" s="42" t="s">
        <v>1100</v>
      </c>
      <c r="D646" s="174" t="s">
        <v>4553</v>
      </c>
      <c r="E646" s="198"/>
    </row>
    <row r="647" spans="1:5" x14ac:dyDescent="0.2">
      <c r="A647" s="12" t="s">
        <v>1559</v>
      </c>
      <c r="B647" s="12" t="s">
        <v>4738</v>
      </c>
      <c r="C647" s="42" t="s">
        <v>1560</v>
      </c>
      <c r="D647" s="174" t="s">
        <v>4591</v>
      </c>
      <c r="E647" s="198"/>
    </row>
    <row r="648" spans="1:5" x14ac:dyDescent="0.2">
      <c r="A648" s="12" t="s">
        <v>2212</v>
      </c>
      <c r="B648" s="12" t="s">
        <v>4790</v>
      </c>
      <c r="C648" s="42" t="s">
        <v>2213</v>
      </c>
      <c r="D648" s="174" t="s">
        <v>4632</v>
      </c>
      <c r="E648" s="198"/>
    </row>
    <row r="649" spans="1:5" ht="25.5" x14ac:dyDescent="0.2">
      <c r="A649" s="12" t="s">
        <v>974</v>
      </c>
      <c r="B649" s="12" t="s">
        <v>4686</v>
      </c>
      <c r="C649" s="42" t="s">
        <v>975</v>
      </c>
      <c r="D649" s="174" t="s">
        <v>4551</v>
      </c>
      <c r="E649" s="198"/>
    </row>
    <row r="650" spans="1:5" ht="25.5" x14ac:dyDescent="0.2">
      <c r="A650" s="12" t="s">
        <v>783</v>
      </c>
      <c r="B650" s="12" t="s">
        <v>4671</v>
      </c>
      <c r="C650" s="42" t="s">
        <v>784</v>
      </c>
      <c r="D650" s="174" t="s">
        <v>4538</v>
      </c>
      <c r="E650" s="198"/>
    </row>
    <row r="651" spans="1:5" x14ac:dyDescent="0.2">
      <c r="A651" s="12" t="s">
        <v>703</v>
      </c>
      <c r="B651" s="12" t="s">
        <v>4666</v>
      </c>
      <c r="C651" s="42" t="s">
        <v>704</v>
      </c>
      <c r="D651" s="174" t="s">
        <v>4532</v>
      </c>
      <c r="E651" s="198"/>
    </row>
    <row r="652" spans="1:5" ht="38.25" x14ac:dyDescent="0.2">
      <c r="A652" s="199" t="s">
        <v>5054</v>
      </c>
      <c r="B652" s="12" t="s">
        <v>4810</v>
      </c>
      <c r="C652" s="42" t="s">
        <v>2452</v>
      </c>
      <c r="D652" s="174" t="s">
        <v>4644</v>
      </c>
      <c r="E652" s="198"/>
    </row>
    <row r="653" spans="1:5" ht="38.25" x14ac:dyDescent="0.2">
      <c r="A653" s="199" t="s">
        <v>5041</v>
      </c>
      <c r="B653" s="12" t="s">
        <v>4812</v>
      </c>
      <c r="C653" s="42" t="s">
        <v>2452</v>
      </c>
      <c r="D653" s="174" t="s">
        <v>4646</v>
      </c>
      <c r="E653" s="198"/>
    </row>
    <row r="654" spans="1:5" ht="38.25" x14ac:dyDescent="0.2">
      <c r="A654" s="12" t="s">
        <v>2100</v>
      </c>
      <c r="B654" s="12" t="s">
        <v>4781</v>
      </c>
      <c r="C654" s="42" t="s">
        <v>2101</v>
      </c>
      <c r="D654" s="174" t="s">
        <v>4626</v>
      </c>
      <c r="E654" s="198"/>
    </row>
    <row r="655" spans="1:5" ht="38.25" x14ac:dyDescent="0.2">
      <c r="A655" s="12" t="s">
        <v>2008</v>
      </c>
      <c r="B655" s="12" t="s">
        <v>4772</v>
      </c>
      <c r="C655" s="42" t="s">
        <v>2009</v>
      </c>
      <c r="D655" s="174">
        <v>212</v>
      </c>
      <c r="E655" s="198"/>
    </row>
    <row r="656" spans="1:5" ht="38.25" x14ac:dyDescent="0.2">
      <c r="A656" s="12" t="s">
        <v>2280</v>
      </c>
      <c r="B656" s="12" t="s">
        <v>4795</v>
      </c>
      <c r="C656" s="42" t="s">
        <v>2281</v>
      </c>
      <c r="D656" s="174">
        <v>218</v>
      </c>
      <c r="E656" s="198"/>
    </row>
    <row r="657" spans="1:5" ht="38.25" x14ac:dyDescent="0.2">
      <c r="A657" s="12" t="s">
        <v>2136</v>
      </c>
      <c r="B657" s="12" t="s">
        <v>4783</v>
      </c>
      <c r="C657" s="42" t="s">
        <v>2137</v>
      </c>
      <c r="D657" s="174">
        <v>216</v>
      </c>
      <c r="E657" s="198"/>
    </row>
    <row r="658" spans="1:5" ht="38.25" x14ac:dyDescent="0.2">
      <c r="A658" s="199" t="s">
        <v>5053</v>
      </c>
      <c r="B658" s="12" t="s">
        <v>4772</v>
      </c>
      <c r="C658" s="42" t="s">
        <v>2010</v>
      </c>
      <c r="D658" s="174">
        <v>212</v>
      </c>
      <c r="E658" s="198"/>
    </row>
    <row r="659" spans="1:5" x14ac:dyDescent="0.2">
      <c r="A659" s="199" t="s">
        <v>5042</v>
      </c>
      <c r="B659" s="12" t="s">
        <v>4782</v>
      </c>
      <c r="C659" s="42" t="s">
        <v>2116</v>
      </c>
      <c r="D659" s="174" t="s">
        <v>4619</v>
      </c>
      <c r="E659" s="198"/>
    </row>
    <row r="660" spans="1:5" ht="25.5" x14ac:dyDescent="0.2">
      <c r="A660" s="12" t="s">
        <v>1753</v>
      </c>
      <c r="B660" s="12" t="s">
        <v>4754</v>
      </c>
      <c r="C660" s="42" t="s">
        <v>1754</v>
      </c>
      <c r="D660" s="174" t="s">
        <v>4606</v>
      </c>
      <c r="E660" s="198"/>
    </row>
    <row r="661" spans="1:5" ht="25.5" x14ac:dyDescent="0.2">
      <c r="A661" s="12" t="s">
        <v>1755</v>
      </c>
      <c r="B661" s="12" t="s">
        <v>4754</v>
      </c>
      <c r="C661" s="42" t="s">
        <v>1756</v>
      </c>
      <c r="D661" s="174" t="s">
        <v>4606</v>
      </c>
      <c r="E661" s="198"/>
    </row>
    <row r="662" spans="1:5" x14ac:dyDescent="0.2">
      <c r="A662" s="12" t="s">
        <v>2081</v>
      </c>
      <c r="B662" s="12" t="s">
        <v>4779</v>
      </c>
      <c r="C662" s="42" t="s">
        <v>2082</v>
      </c>
      <c r="D662" s="174" t="s">
        <v>4622</v>
      </c>
      <c r="E662" s="198"/>
    </row>
    <row r="663" spans="1:5" ht="25.5" x14ac:dyDescent="0.2">
      <c r="A663" s="12" t="s">
        <v>2463</v>
      </c>
      <c r="B663" s="12" t="s">
        <v>4811</v>
      </c>
      <c r="C663" s="42" t="s">
        <v>2464</v>
      </c>
      <c r="D663" s="174" t="s">
        <v>4645</v>
      </c>
      <c r="E663" s="198"/>
    </row>
    <row r="664" spans="1:5" ht="25.5" x14ac:dyDescent="0.2">
      <c r="A664" s="12" t="s">
        <v>1348</v>
      </c>
      <c r="B664" s="12" t="s">
        <v>4715</v>
      </c>
      <c r="C664" s="42" t="s">
        <v>1349</v>
      </c>
      <c r="D664" s="174" t="s">
        <v>4560</v>
      </c>
      <c r="E664" s="198"/>
    </row>
    <row r="665" spans="1:5" x14ac:dyDescent="0.2">
      <c r="A665" s="12" t="s">
        <v>2391</v>
      </c>
      <c r="B665" s="12" t="s">
        <v>4806</v>
      </c>
      <c r="C665" s="42" t="s">
        <v>2392</v>
      </c>
      <c r="D665" s="174">
        <v>218</v>
      </c>
      <c r="E665" s="198"/>
    </row>
    <row r="666" spans="1:5" ht="25.5" x14ac:dyDescent="0.2">
      <c r="A666" s="12" t="s">
        <v>1048</v>
      </c>
      <c r="B666" s="12" t="s">
        <v>4691</v>
      </c>
      <c r="C666" s="42" t="s">
        <v>1049</v>
      </c>
      <c r="D666" s="174" t="s">
        <v>4544</v>
      </c>
      <c r="E666" s="198"/>
    </row>
    <row r="667" spans="1:5" ht="25.5" x14ac:dyDescent="0.2">
      <c r="A667" s="12" t="s">
        <v>830</v>
      </c>
      <c r="B667" s="12" t="s">
        <v>4675</v>
      </c>
      <c r="C667" s="42" t="s">
        <v>831</v>
      </c>
      <c r="D667" s="174" t="s">
        <v>4544</v>
      </c>
      <c r="E667" s="198"/>
    </row>
    <row r="668" spans="1:5" ht="89.25" x14ac:dyDescent="0.2">
      <c r="A668" s="12" t="s">
        <v>2555</v>
      </c>
      <c r="B668" s="12" t="s">
        <v>4817</v>
      </c>
      <c r="C668" s="42" t="s">
        <v>2556</v>
      </c>
      <c r="D668" s="174" t="s">
        <v>4605</v>
      </c>
      <c r="E668" s="198"/>
    </row>
    <row r="669" spans="1:5" x14ac:dyDescent="0.2">
      <c r="A669" s="12" t="s">
        <v>2015</v>
      </c>
      <c r="B669" s="12" t="s">
        <v>4773</v>
      </c>
      <c r="C669" s="42" t="s">
        <v>2016</v>
      </c>
      <c r="D669" s="174" t="s">
        <v>4621</v>
      </c>
      <c r="E669" s="198"/>
    </row>
    <row r="670" spans="1:5" x14ac:dyDescent="0.2">
      <c r="A670" s="12" t="s">
        <v>1792</v>
      </c>
      <c r="B670" s="12" t="s">
        <v>4756</v>
      </c>
      <c r="C670" s="42" t="s">
        <v>1793</v>
      </c>
      <c r="D670" s="174">
        <v>208</v>
      </c>
      <c r="E670" s="198"/>
    </row>
    <row r="671" spans="1:5" x14ac:dyDescent="0.2">
      <c r="A671" s="199" t="s">
        <v>5043</v>
      </c>
      <c r="B671" s="12" t="s">
        <v>4761</v>
      </c>
      <c r="C671" s="42" t="s">
        <v>1793</v>
      </c>
      <c r="D671" s="174">
        <v>208</v>
      </c>
      <c r="E671" s="198"/>
    </row>
    <row r="672" spans="1:5" ht="25.5" x14ac:dyDescent="0.2">
      <c r="A672" s="12" t="s">
        <v>1798</v>
      </c>
      <c r="B672" s="12" t="s">
        <v>4756</v>
      </c>
      <c r="C672" s="42" t="s">
        <v>1799</v>
      </c>
      <c r="D672" s="174">
        <v>208</v>
      </c>
      <c r="E672" s="198"/>
    </row>
    <row r="673" spans="1:5" ht="25.5" x14ac:dyDescent="0.2">
      <c r="A673" s="12" t="s">
        <v>1784</v>
      </c>
      <c r="B673" s="12" t="s">
        <v>4756</v>
      </c>
      <c r="C673" s="42" t="s">
        <v>1785</v>
      </c>
      <c r="D673" s="174" t="s">
        <v>4602</v>
      </c>
      <c r="E673" s="198"/>
    </row>
    <row r="674" spans="1:5" ht="25.5" x14ac:dyDescent="0.2">
      <c r="A674" s="12" t="s">
        <v>1650</v>
      </c>
      <c r="B674" s="12" t="s">
        <v>4746</v>
      </c>
      <c r="C674" s="42" t="s">
        <v>1651</v>
      </c>
      <c r="D674" s="174" t="s">
        <v>4598</v>
      </c>
      <c r="E674" s="198"/>
    </row>
    <row r="675" spans="1:5" x14ac:dyDescent="0.2">
      <c r="A675" s="12" t="s">
        <v>976</v>
      </c>
      <c r="B675" s="12" t="s">
        <v>4686</v>
      </c>
      <c r="C675" s="42" t="s">
        <v>977</v>
      </c>
      <c r="D675" s="174" t="s">
        <v>4551</v>
      </c>
      <c r="E675" s="198"/>
    </row>
    <row r="676" spans="1:5" ht="25.5" x14ac:dyDescent="0.2">
      <c r="A676" s="12" t="s">
        <v>2180</v>
      </c>
      <c r="B676" s="12" t="s">
        <v>4787</v>
      </c>
      <c r="C676" s="42" t="s">
        <v>2181</v>
      </c>
      <c r="D676" s="174" t="s">
        <v>4630</v>
      </c>
      <c r="E676" s="198"/>
    </row>
    <row r="677" spans="1:5" ht="25.5" x14ac:dyDescent="0.2">
      <c r="A677" s="12" t="s">
        <v>2589</v>
      </c>
      <c r="B677" s="12" t="s">
        <v>4819</v>
      </c>
      <c r="C677" s="42" t="s">
        <v>2590</v>
      </c>
      <c r="D677" s="174" t="s">
        <v>4653</v>
      </c>
      <c r="E677" s="198"/>
    </row>
    <row r="678" spans="1:5" ht="51" x14ac:dyDescent="0.2">
      <c r="A678" s="12" t="s">
        <v>1652</v>
      </c>
      <c r="B678" s="12" t="s">
        <v>4746</v>
      </c>
      <c r="C678" s="42" t="s">
        <v>1653</v>
      </c>
      <c r="D678" s="174" t="s">
        <v>4598</v>
      </c>
      <c r="E678" s="198"/>
    </row>
    <row r="679" spans="1:5" x14ac:dyDescent="0.2">
      <c r="A679" s="12" t="s">
        <v>2117</v>
      </c>
      <c r="B679" s="12" t="s">
        <v>4782</v>
      </c>
      <c r="C679" s="42" t="s">
        <v>2118</v>
      </c>
      <c r="D679" s="174" t="s">
        <v>4619</v>
      </c>
      <c r="E679" s="198"/>
    </row>
    <row r="680" spans="1:5" ht="25.5" x14ac:dyDescent="0.2">
      <c r="A680" s="12" t="s">
        <v>1818</v>
      </c>
      <c r="B680" s="12" t="s">
        <v>4758</v>
      </c>
      <c r="C680" s="42" t="s">
        <v>1819</v>
      </c>
      <c r="D680" s="174" t="s">
        <v>4602</v>
      </c>
      <c r="E680" s="198"/>
    </row>
    <row r="681" spans="1:5" ht="38.25" x14ac:dyDescent="0.2">
      <c r="A681" s="12" t="s">
        <v>1638</v>
      </c>
      <c r="B681" s="12" t="s">
        <v>4745</v>
      </c>
      <c r="C681" s="42" t="s">
        <v>1639</v>
      </c>
      <c r="D681" s="174" t="s">
        <v>4598</v>
      </c>
      <c r="E681" s="198"/>
    </row>
    <row r="682" spans="1:5" ht="25.5" x14ac:dyDescent="0.2">
      <c r="A682" s="12" t="s">
        <v>2528</v>
      </c>
      <c r="B682" s="12" t="s">
        <v>4815</v>
      </c>
      <c r="C682" s="42" t="s">
        <v>2529</v>
      </c>
      <c r="D682" s="174">
        <v>221</v>
      </c>
      <c r="E682" s="198"/>
    </row>
    <row r="683" spans="1:5" ht="51" x14ac:dyDescent="0.2">
      <c r="A683" s="12" t="s">
        <v>2188</v>
      </c>
      <c r="B683" s="12" t="s">
        <v>4788</v>
      </c>
      <c r="C683" s="42" t="s">
        <v>2189</v>
      </c>
      <c r="D683" s="174" t="s">
        <v>4631</v>
      </c>
      <c r="E683" s="198"/>
    </row>
    <row r="684" spans="1:5" ht="25.5" x14ac:dyDescent="0.2">
      <c r="A684" s="12" t="s">
        <v>2569</v>
      </c>
      <c r="B684" s="12" t="s">
        <v>4818</v>
      </c>
      <c r="C684" s="42" t="s">
        <v>2570</v>
      </c>
      <c r="D684" s="174" t="s">
        <v>4651</v>
      </c>
      <c r="E684" s="198"/>
    </row>
    <row r="685" spans="1:5" ht="25.5" x14ac:dyDescent="0.2">
      <c r="A685" s="12" t="s">
        <v>1044</v>
      </c>
      <c r="B685" s="12" t="s">
        <v>4691</v>
      </c>
      <c r="C685" s="42" t="s">
        <v>1045</v>
      </c>
      <c r="D685" s="174" t="s">
        <v>4544</v>
      </c>
      <c r="E685" s="198"/>
    </row>
    <row r="686" spans="1:5" x14ac:dyDescent="0.2">
      <c r="A686" s="12" t="s">
        <v>2119</v>
      </c>
      <c r="B686" s="12" t="s">
        <v>4782</v>
      </c>
      <c r="C686" s="42" t="s">
        <v>2120</v>
      </c>
      <c r="D686" s="174" t="s">
        <v>4619</v>
      </c>
      <c r="E686" s="198"/>
    </row>
    <row r="687" spans="1:5" x14ac:dyDescent="0.2">
      <c r="A687" s="12" t="s">
        <v>1962</v>
      </c>
      <c r="B687" s="12" t="s">
        <v>4769</v>
      </c>
      <c r="C687" s="42" t="s">
        <v>1963</v>
      </c>
      <c r="D687" s="174" t="s">
        <v>4619</v>
      </c>
      <c r="E687" s="198"/>
    </row>
    <row r="688" spans="1:5" x14ac:dyDescent="0.2">
      <c r="A688" s="12" t="s">
        <v>2481</v>
      </c>
      <c r="B688" s="12" t="s">
        <v>4812</v>
      </c>
      <c r="C688" s="42" t="s">
        <v>2482</v>
      </c>
      <c r="D688" s="174" t="s">
        <v>4646</v>
      </c>
      <c r="E688" s="198"/>
    </row>
    <row r="689" spans="1:5" ht="38.25" x14ac:dyDescent="0.2">
      <c r="A689" s="12" t="s">
        <v>2526</v>
      </c>
      <c r="B689" s="12" t="s">
        <v>4815</v>
      </c>
      <c r="C689" s="42" t="s">
        <v>2527</v>
      </c>
      <c r="D689" s="174">
        <v>221</v>
      </c>
      <c r="E689" s="198"/>
    </row>
    <row r="690" spans="1:5" ht="25.5" x14ac:dyDescent="0.2">
      <c r="A690" s="12" t="s">
        <v>1688</v>
      </c>
      <c r="B690" s="12" t="s">
        <v>4749</v>
      </c>
      <c r="C690" s="42" t="s">
        <v>1689</v>
      </c>
      <c r="D690" s="174" t="s">
        <v>4280</v>
      </c>
      <c r="E690" s="198"/>
    </row>
    <row r="691" spans="1:5" ht="38.25" x14ac:dyDescent="0.2">
      <c r="A691" s="12" t="s">
        <v>1898</v>
      </c>
      <c r="B691" s="12" t="s">
        <v>4763</v>
      </c>
      <c r="C691" s="42" t="s">
        <v>1899</v>
      </c>
      <c r="D691" s="174" t="s">
        <v>4616</v>
      </c>
      <c r="E691" s="198"/>
    </row>
    <row r="692" spans="1:5" ht="25.5" x14ac:dyDescent="0.2">
      <c r="A692" s="12" t="s">
        <v>1501</v>
      </c>
      <c r="B692" s="12" t="s">
        <v>4731</v>
      </c>
      <c r="C692" s="42" t="s">
        <v>1502</v>
      </c>
      <c r="D692" s="174" t="s">
        <v>4584</v>
      </c>
      <c r="E692" s="198"/>
    </row>
    <row r="693" spans="1:5" ht="51" x14ac:dyDescent="0.2">
      <c r="A693" s="12" t="s">
        <v>1378</v>
      </c>
      <c r="B693" s="12" t="s">
        <v>4718</v>
      </c>
      <c r="C693" s="42" t="s">
        <v>1379</v>
      </c>
      <c r="D693" s="174">
        <v>53</v>
      </c>
      <c r="E693" s="198"/>
    </row>
    <row r="694" spans="1:5" ht="38.25" x14ac:dyDescent="0.2">
      <c r="A694" s="12" t="s">
        <v>1241</v>
      </c>
      <c r="B694" s="12" t="s">
        <v>4708</v>
      </c>
      <c r="C694" s="42" t="s">
        <v>1242</v>
      </c>
      <c r="D694" s="174" t="s">
        <v>3821</v>
      </c>
      <c r="E694" s="198"/>
    </row>
    <row r="695" spans="1:5" ht="25.5" x14ac:dyDescent="0.2">
      <c r="A695" s="12" t="s">
        <v>2302</v>
      </c>
      <c r="B695" s="12" t="s">
        <v>4797</v>
      </c>
      <c r="C695" s="42" t="s">
        <v>2303</v>
      </c>
      <c r="D695" s="174" t="s">
        <v>4624</v>
      </c>
      <c r="E695" s="198"/>
    </row>
    <row r="696" spans="1:5" x14ac:dyDescent="0.2">
      <c r="A696" s="12" t="s">
        <v>2087</v>
      </c>
      <c r="B696" s="12" t="s">
        <v>4780</v>
      </c>
      <c r="C696" s="42" t="s">
        <v>2088</v>
      </c>
      <c r="D696" s="174" t="s">
        <v>4622</v>
      </c>
      <c r="E696" s="198"/>
    </row>
    <row r="697" spans="1:5" ht="38.25" x14ac:dyDescent="0.2">
      <c r="A697" s="12" t="s">
        <v>632</v>
      </c>
      <c r="B697" s="12" t="s">
        <v>4664</v>
      </c>
      <c r="C697" s="42" t="s">
        <v>633</v>
      </c>
      <c r="D697" s="174" t="s">
        <v>4528</v>
      </c>
      <c r="E697" s="198"/>
    </row>
    <row r="698" spans="1:5" ht="25.5" x14ac:dyDescent="0.2">
      <c r="A698" s="12" t="s">
        <v>836</v>
      </c>
      <c r="B698" s="12" t="s">
        <v>4675</v>
      </c>
      <c r="C698" s="42" t="s">
        <v>837</v>
      </c>
      <c r="D698" s="174" t="s">
        <v>4544</v>
      </c>
      <c r="E698" s="198"/>
    </row>
    <row r="699" spans="1:5" ht="25.5" x14ac:dyDescent="0.2">
      <c r="A699" s="12" t="s">
        <v>2104</v>
      </c>
      <c r="B699" s="12" t="s">
        <v>4781</v>
      </c>
      <c r="C699" s="42" t="s">
        <v>2105</v>
      </c>
      <c r="D699" s="174" t="s">
        <v>4626</v>
      </c>
      <c r="E699" s="198"/>
    </row>
    <row r="700" spans="1:5" ht="25.5" x14ac:dyDescent="0.2">
      <c r="A700" s="12" t="s">
        <v>1032</v>
      </c>
      <c r="B700" s="12" t="s">
        <v>4689</v>
      </c>
      <c r="C700" s="42" t="s">
        <v>1033</v>
      </c>
      <c r="D700" s="174" t="s">
        <v>4555</v>
      </c>
      <c r="E700" s="198"/>
    </row>
    <row r="701" spans="1:5" ht="25.5" x14ac:dyDescent="0.2">
      <c r="A701" s="12" t="s">
        <v>1342</v>
      </c>
      <c r="B701" s="12" t="s">
        <v>4714</v>
      </c>
      <c r="C701" s="42" t="s">
        <v>1343</v>
      </c>
      <c r="D701" s="174" t="s">
        <v>4568</v>
      </c>
      <c r="E701" s="198"/>
    </row>
    <row r="702" spans="1:5" x14ac:dyDescent="0.2">
      <c r="A702" s="12" t="s">
        <v>1446</v>
      </c>
      <c r="B702" s="12" t="s">
        <v>4725</v>
      </c>
      <c r="C702" s="42" t="s">
        <v>1447</v>
      </c>
      <c r="D702" s="174" t="s">
        <v>4578</v>
      </c>
      <c r="E702" s="198"/>
    </row>
    <row r="703" spans="1:5" ht="25.5" x14ac:dyDescent="0.2">
      <c r="A703" s="12" t="s">
        <v>1539</v>
      </c>
      <c r="B703" s="12" t="s">
        <v>4736</v>
      </c>
      <c r="C703" s="42" t="s">
        <v>1540</v>
      </c>
      <c r="D703" s="174" t="s">
        <v>4589</v>
      </c>
      <c r="E703" s="198"/>
    </row>
    <row r="704" spans="1:5" ht="25.5" x14ac:dyDescent="0.2">
      <c r="A704" s="12" t="s">
        <v>1247</v>
      </c>
      <c r="B704" s="12" t="s">
        <v>4709</v>
      </c>
      <c r="C704" s="42" t="s">
        <v>1248</v>
      </c>
      <c r="D704" s="174" t="s">
        <v>4566</v>
      </c>
      <c r="E704" s="198"/>
    </row>
    <row r="705" spans="1:5" ht="51" x14ac:dyDescent="0.2">
      <c r="A705" s="12" t="s">
        <v>2163</v>
      </c>
      <c r="B705" s="12" t="s">
        <v>4785</v>
      </c>
      <c r="C705" s="42" t="s">
        <v>2164</v>
      </c>
      <c r="D705" s="174" t="s">
        <v>4620</v>
      </c>
      <c r="E705" s="198"/>
    </row>
    <row r="706" spans="1:5" ht="25.5" x14ac:dyDescent="0.2">
      <c r="A706" s="12" t="s">
        <v>1421</v>
      </c>
      <c r="B706" s="12" t="s">
        <v>4722</v>
      </c>
      <c r="C706" s="42" t="s">
        <v>1422</v>
      </c>
      <c r="D706" s="174" t="s">
        <v>4577</v>
      </c>
      <c r="E706" s="198"/>
    </row>
    <row r="707" spans="1:5" ht="114.75" x14ac:dyDescent="0.2">
      <c r="A707" s="12" t="s">
        <v>2214</v>
      </c>
      <c r="B707" s="12" t="s">
        <v>4790</v>
      </c>
      <c r="C707" s="42" t="s">
        <v>2215</v>
      </c>
      <c r="D707" s="174" t="s">
        <v>4601</v>
      </c>
      <c r="E707" s="198"/>
    </row>
    <row r="708" spans="1:5" x14ac:dyDescent="0.2">
      <c r="A708" s="12" t="s">
        <v>2675</v>
      </c>
      <c r="B708" s="12" t="s">
        <v>4826</v>
      </c>
      <c r="C708" s="42" t="s">
        <v>2676</v>
      </c>
      <c r="D708" s="174" t="s">
        <v>4659</v>
      </c>
      <c r="E708" s="198"/>
    </row>
    <row r="709" spans="1:5" ht="25.5" x14ac:dyDescent="0.2">
      <c r="A709" s="12" t="s">
        <v>743</v>
      </c>
      <c r="B709" s="12" t="s">
        <v>4668</v>
      </c>
      <c r="C709" s="42" t="s">
        <v>744</v>
      </c>
      <c r="D709" s="174">
        <v>101</v>
      </c>
      <c r="E709" s="198"/>
    </row>
    <row r="710" spans="1:5" ht="25.5" x14ac:dyDescent="0.2">
      <c r="A710" s="12" t="s">
        <v>1684</v>
      </c>
      <c r="B710" s="12" t="s">
        <v>4748</v>
      </c>
      <c r="C710" s="42" t="s">
        <v>1685</v>
      </c>
      <c r="D710" s="174" t="s">
        <v>4599</v>
      </c>
      <c r="E710" s="198"/>
    </row>
    <row r="711" spans="1:5" ht="38.25" x14ac:dyDescent="0.2">
      <c r="A711" s="12" t="s">
        <v>2236</v>
      </c>
      <c r="B711" s="12" t="s">
        <v>4792</v>
      </c>
      <c r="C711" s="42" t="s">
        <v>2237</v>
      </c>
      <c r="D711" s="174" t="s">
        <v>4634</v>
      </c>
      <c r="E711" s="198"/>
    </row>
    <row r="712" spans="1:5" x14ac:dyDescent="0.2">
      <c r="A712" s="12" t="s">
        <v>909</v>
      </c>
      <c r="B712" s="12" t="s">
        <v>4681</v>
      </c>
      <c r="C712" s="42" t="s">
        <v>910</v>
      </c>
      <c r="D712" s="174" t="s">
        <v>4548</v>
      </c>
      <c r="E712" s="198"/>
    </row>
    <row r="713" spans="1:5" x14ac:dyDescent="0.2">
      <c r="A713" s="12" t="s">
        <v>2182</v>
      </c>
      <c r="B713" s="12" t="s">
        <v>4787</v>
      </c>
      <c r="C713" s="42" t="s">
        <v>2183</v>
      </c>
      <c r="D713" s="174" t="s">
        <v>4630</v>
      </c>
      <c r="E713" s="198"/>
    </row>
    <row r="714" spans="1:5" x14ac:dyDescent="0.2">
      <c r="A714" s="12" t="s">
        <v>2184</v>
      </c>
      <c r="B714" s="12" t="s">
        <v>4787</v>
      </c>
      <c r="C714" s="42" t="s">
        <v>2185</v>
      </c>
      <c r="D714" s="174" t="s">
        <v>4630</v>
      </c>
      <c r="E714" s="198"/>
    </row>
    <row r="715" spans="1:5" ht="25.5" x14ac:dyDescent="0.2">
      <c r="A715" s="12" t="s">
        <v>672</v>
      </c>
      <c r="B715" s="12" t="s">
        <v>4665</v>
      </c>
      <c r="C715" s="42" t="s">
        <v>673</v>
      </c>
      <c r="D715" s="174" t="s">
        <v>4529</v>
      </c>
      <c r="E715" s="198"/>
    </row>
    <row r="716" spans="1:5" ht="25.5" x14ac:dyDescent="0.2">
      <c r="A716" s="12" t="s">
        <v>676</v>
      </c>
      <c r="B716" s="12" t="s">
        <v>4665</v>
      </c>
      <c r="C716" s="42" t="s">
        <v>677</v>
      </c>
      <c r="D716" s="174" t="s">
        <v>4527</v>
      </c>
      <c r="E716" s="198"/>
    </row>
    <row r="717" spans="1:5" x14ac:dyDescent="0.2">
      <c r="A717" s="12" t="s">
        <v>1806</v>
      </c>
      <c r="B717" s="12" t="s">
        <v>4757</v>
      </c>
      <c r="C717" s="42" t="s">
        <v>1807</v>
      </c>
      <c r="D717" s="174" t="s">
        <v>4609</v>
      </c>
      <c r="E717" s="198"/>
    </row>
    <row r="718" spans="1:5" x14ac:dyDescent="0.2">
      <c r="A718" s="12" t="s">
        <v>2621</v>
      </c>
      <c r="B718" s="12" t="s">
        <v>4822</v>
      </c>
      <c r="C718" s="42" t="s">
        <v>2622</v>
      </c>
      <c r="D718" s="174" t="s">
        <v>4656</v>
      </c>
      <c r="E718" s="198"/>
    </row>
    <row r="719" spans="1:5" ht="25.5" x14ac:dyDescent="0.2">
      <c r="A719" s="12" t="s">
        <v>2157</v>
      </c>
      <c r="B719" s="12" t="s">
        <v>4785</v>
      </c>
      <c r="C719" s="42" t="s">
        <v>2158</v>
      </c>
      <c r="D719" s="174" t="s">
        <v>4620</v>
      </c>
      <c r="E719" s="198"/>
    </row>
    <row r="720" spans="1:5" ht="25.5" x14ac:dyDescent="0.2">
      <c r="A720" s="12" t="s">
        <v>1423</v>
      </c>
      <c r="B720" s="12" t="s">
        <v>4722</v>
      </c>
      <c r="C720" s="42" t="s">
        <v>1424</v>
      </c>
      <c r="D720" s="174" t="s">
        <v>4577</v>
      </c>
      <c r="E720" s="198"/>
    </row>
    <row r="721" spans="1:5" ht="38.25" x14ac:dyDescent="0.2">
      <c r="A721" s="12" t="s">
        <v>2491</v>
      </c>
      <c r="B721" s="12" t="s">
        <v>4813</v>
      </c>
      <c r="C721" s="42" t="s">
        <v>2492</v>
      </c>
      <c r="D721" s="174" t="s">
        <v>4647</v>
      </c>
      <c r="E721" s="198"/>
    </row>
    <row r="722" spans="1:5" ht="25.5" x14ac:dyDescent="0.2">
      <c r="A722" s="12" t="s">
        <v>2337</v>
      </c>
      <c r="B722" s="12" t="s">
        <v>4801</v>
      </c>
      <c r="C722" s="42" t="s">
        <v>2338</v>
      </c>
      <c r="D722" s="174" t="s">
        <v>4637</v>
      </c>
      <c r="E722" s="198"/>
    </row>
    <row r="723" spans="1:5" x14ac:dyDescent="0.2">
      <c r="A723" s="12" t="s">
        <v>860</v>
      </c>
      <c r="B723" s="12" t="s">
        <v>4678</v>
      </c>
      <c r="C723" s="42" t="s">
        <v>861</v>
      </c>
      <c r="D723" s="174">
        <v>43</v>
      </c>
      <c r="E723" s="198"/>
    </row>
    <row r="724" spans="1:5" ht="38.25" x14ac:dyDescent="0.2">
      <c r="A724" s="12" t="s">
        <v>2453</v>
      </c>
      <c r="B724" s="12" t="s">
        <v>4810</v>
      </c>
      <c r="C724" s="42" t="s">
        <v>2454</v>
      </c>
      <c r="D724" s="174" t="s">
        <v>4644</v>
      </c>
      <c r="E724" s="198"/>
    </row>
    <row r="725" spans="1:5" ht="25.5" x14ac:dyDescent="0.2">
      <c r="A725" s="12" t="s">
        <v>2560</v>
      </c>
      <c r="B725" s="12" t="s">
        <v>4818</v>
      </c>
      <c r="C725" s="42" t="s">
        <v>2561</v>
      </c>
      <c r="D725" s="174" t="s">
        <v>4651</v>
      </c>
      <c r="E725" s="198"/>
    </row>
    <row r="726" spans="1:5" ht="25.5" x14ac:dyDescent="0.2">
      <c r="A726" s="12" t="s">
        <v>650</v>
      </c>
      <c r="B726" s="12" t="s">
        <v>4664</v>
      </c>
      <c r="C726" s="42" t="s">
        <v>651</v>
      </c>
      <c r="D726" s="174" t="s">
        <v>4526</v>
      </c>
      <c r="E726" s="198"/>
    </row>
    <row r="727" spans="1:5" ht="38.25" x14ac:dyDescent="0.2">
      <c r="A727" s="12" t="s">
        <v>2057</v>
      </c>
      <c r="B727" s="12" t="s">
        <v>4777</v>
      </c>
      <c r="C727" s="42" t="s">
        <v>2058</v>
      </c>
      <c r="D727" s="174" t="s">
        <v>4617</v>
      </c>
      <c r="E727" s="198"/>
    </row>
    <row r="728" spans="1:5" ht="38.25" x14ac:dyDescent="0.2">
      <c r="A728" s="12" t="s">
        <v>2493</v>
      </c>
      <c r="B728" s="12" t="s">
        <v>4813</v>
      </c>
      <c r="C728" s="42" t="s">
        <v>2494</v>
      </c>
      <c r="D728" s="174" t="s">
        <v>4647</v>
      </c>
      <c r="E728" s="198"/>
    </row>
    <row r="729" spans="1:5" ht="25.5" x14ac:dyDescent="0.2">
      <c r="A729" s="12" t="s">
        <v>1553</v>
      </c>
      <c r="B729" s="12" t="s">
        <v>4737</v>
      </c>
      <c r="C729" s="42" t="s">
        <v>1554</v>
      </c>
      <c r="D729" s="174" t="s">
        <v>4590</v>
      </c>
      <c r="E729" s="198"/>
    </row>
    <row r="730" spans="1:5" ht="38.25" x14ac:dyDescent="0.2">
      <c r="A730" s="12" t="s">
        <v>811</v>
      </c>
      <c r="B730" s="12" t="s">
        <v>4673</v>
      </c>
      <c r="C730" s="42" t="s">
        <v>812</v>
      </c>
      <c r="D730" s="174" t="s">
        <v>4541</v>
      </c>
      <c r="E730" s="198"/>
    </row>
    <row r="731" spans="1:5" x14ac:dyDescent="0.2">
      <c r="A731" s="12" t="s">
        <v>1519</v>
      </c>
      <c r="B731" s="12" t="s">
        <v>4733</v>
      </c>
      <c r="C731" s="42" t="s">
        <v>1520</v>
      </c>
      <c r="D731" s="174" t="s">
        <v>4586</v>
      </c>
      <c r="E731" s="198"/>
    </row>
    <row r="732" spans="1:5" ht="51" x14ac:dyDescent="0.2">
      <c r="A732" s="12" t="s">
        <v>921</v>
      </c>
      <c r="B732" s="12" t="s">
        <v>4682</v>
      </c>
      <c r="C732" s="42" t="s">
        <v>922</v>
      </c>
      <c r="D732" s="174" t="s">
        <v>4541</v>
      </c>
      <c r="E732" s="198"/>
    </row>
    <row r="733" spans="1:5" x14ac:dyDescent="0.2">
      <c r="A733" s="12" t="s">
        <v>1654</v>
      </c>
      <c r="B733" s="12" t="s">
        <v>4746</v>
      </c>
      <c r="C733" s="42" t="s">
        <v>1655</v>
      </c>
      <c r="D733" s="174" t="s">
        <v>4599</v>
      </c>
      <c r="E733" s="198"/>
    </row>
    <row r="734" spans="1:5" x14ac:dyDescent="0.2">
      <c r="A734" s="12" t="s">
        <v>2089</v>
      </c>
      <c r="B734" s="12" t="s">
        <v>4780</v>
      </c>
      <c r="C734" s="42" t="s">
        <v>2090</v>
      </c>
      <c r="D734" s="174" t="s">
        <v>4622</v>
      </c>
      <c r="E734" s="198"/>
    </row>
    <row r="735" spans="1:5" ht="25.5" x14ac:dyDescent="0.2">
      <c r="A735" s="12" t="s">
        <v>2091</v>
      </c>
      <c r="B735" s="12" t="s">
        <v>4780</v>
      </c>
      <c r="C735" s="42" t="s">
        <v>2092</v>
      </c>
      <c r="D735" s="174" t="s">
        <v>4622</v>
      </c>
      <c r="E735" s="198"/>
    </row>
    <row r="736" spans="1:5" ht="25.5" x14ac:dyDescent="0.2">
      <c r="A736" s="12" t="s">
        <v>785</v>
      </c>
      <c r="B736" s="12" t="s">
        <v>4671</v>
      </c>
      <c r="C736" s="42" t="s">
        <v>786</v>
      </c>
      <c r="D736" s="174" t="s">
        <v>4530</v>
      </c>
      <c r="E736" s="198"/>
    </row>
    <row r="737" spans="1:5" ht="38.25" x14ac:dyDescent="0.2">
      <c r="A737" s="12" t="s">
        <v>1776</v>
      </c>
      <c r="B737" s="12" t="s">
        <v>4755</v>
      </c>
      <c r="C737" s="42" t="s">
        <v>1777</v>
      </c>
      <c r="D737" s="174" t="s">
        <v>4607</v>
      </c>
      <c r="E737" s="198"/>
    </row>
    <row r="738" spans="1:5" ht="25.5" x14ac:dyDescent="0.2">
      <c r="A738" s="12" t="s">
        <v>1690</v>
      </c>
      <c r="B738" s="12" t="s">
        <v>4749</v>
      </c>
      <c r="C738" s="42" t="s">
        <v>1691</v>
      </c>
      <c r="D738" s="174" t="s">
        <v>4280</v>
      </c>
      <c r="E738" s="198"/>
    </row>
    <row r="739" spans="1:5" ht="25.5" x14ac:dyDescent="0.2">
      <c r="A739" s="12" t="s">
        <v>923</v>
      </c>
      <c r="B739" s="12" t="s">
        <v>4682</v>
      </c>
      <c r="C739" s="42" t="s">
        <v>924</v>
      </c>
      <c r="D739" s="174" t="s">
        <v>4541</v>
      </c>
      <c r="E739" s="198"/>
    </row>
    <row r="740" spans="1:5" ht="38.25" x14ac:dyDescent="0.2">
      <c r="A740" s="12" t="s">
        <v>2423</v>
      </c>
      <c r="B740" s="12" t="s">
        <v>4808</v>
      </c>
      <c r="C740" s="42" t="s">
        <v>2424</v>
      </c>
      <c r="D740" s="174" t="s">
        <v>4642</v>
      </c>
      <c r="E740" s="198"/>
    </row>
    <row r="741" spans="1:5" ht="25.5" x14ac:dyDescent="0.2">
      <c r="A741" s="12" t="s">
        <v>2017</v>
      </c>
      <c r="B741" s="12" t="s">
        <v>4773</v>
      </c>
      <c r="C741" s="42" t="s">
        <v>2018</v>
      </c>
      <c r="D741" s="174" t="s">
        <v>4621</v>
      </c>
      <c r="E741" s="198"/>
    </row>
    <row r="742" spans="1:5" ht="51" x14ac:dyDescent="0.2">
      <c r="A742" s="12" t="s">
        <v>1640</v>
      </c>
      <c r="B742" s="12" t="s">
        <v>4745</v>
      </c>
      <c r="C742" s="42" t="s">
        <v>1641</v>
      </c>
      <c r="D742" s="174" t="s">
        <v>4598</v>
      </c>
      <c r="E742" s="198"/>
    </row>
    <row r="743" spans="1:5" x14ac:dyDescent="0.2">
      <c r="A743" s="12" t="s">
        <v>1030</v>
      </c>
      <c r="B743" s="12" t="s">
        <v>4689</v>
      </c>
      <c r="C743" s="42" t="s">
        <v>1031</v>
      </c>
      <c r="D743" s="174" t="s">
        <v>4555</v>
      </c>
      <c r="E743" s="198"/>
    </row>
    <row r="744" spans="1:5" x14ac:dyDescent="0.2">
      <c r="A744" s="12" t="s">
        <v>2304</v>
      </c>
      <c r="B744" s="12" t="s">
        <v>4797</v>
      </c>
      <c r="C744" s="42" t="s">
        <v>2305</v>
      </c>
      <c r="D744" s="174" t="s">
        <v>4624</v>
      </c>
      <c r="E744" s="198"/>
    </row>
    <row r="745" spans="1:5" ht="38.25" x14ac:dyDescent="0.2">
      <c r="A745" s="12" t="s">
        <v>2499</v>
      </c>
      <c r="B745" s="12" t="s">
        <v>4813</v>
      </c>
      <c r="C745" s="42" t="s">
        <v>2500</v>
      </c>
      <c r="D745" s="174" t="s">
        <v>4647</v>
      </c>
      <c r="E745" s="198"/>
    </row>
    <row r="746" spans="1:5" x14ac:dyDescent="0.2">
      <c r="A746" s="12" t="s">
        <v>1219</v>
      </c>
      <c r="B746" s="12" t="s">
        <v>4706</v>
      </c>
      <c r="C746" s="42" t="s">
        <v>1220</v>
      </c>
      <c r="D746" s="174" t="s">
        <v>4565</v>
      </c>
      <c r="E746" s="198"/>
    </row>
    <row r="747" spans="1:5" ht="38.25" x14ac:dyDescent="0.2">
      <c r="A747" s="12" t="s">
        <v>944</v>
      </c>
      <c r="B747" s="12" t="s">
        <v>4684</v>
      </c>
      <c r="C747" s="42" t="s">
        <v>945</v>
      </c>
      <c r="D747" s="174" t="s">
        <v>4540</v>
      </c>
      <c r="E747" s="198"/>
    </row>
    <row r="748" spans="1:5" ht="25.5" x14ac:dyDescent="0.2">
      <c r="A748" s="12" t="s">
        <v>1725</v>
      </c>
      <c r="B748" s="12" t="s">
        <v>4751</v>
      </c>
      <c r="C748" s="42" t="s">
        <v>1726</v>
      </c>
      <c r="D748" s="174">
        <v>207</v>
      </c>
      <c r="E748" s="198"/>
    </row>
    <row r="749" spans="1:5" ht="25.5" x14ac:dyDescent="0.2">
      <c r="A749" s="12" t="s">
        <v>1535</v>
      </c>
      <c r="B749" s="12" t="s">
        <v>4735</v>
      </c>
      <c r="C749" s="42" t="s">
        <v>1536</v>
      </c>
      <c r="D749" s="174" t="s">
        <v>4588</v>
      </c>
      <c r="E749" s="198"/>
    </row>
    <row r="750" spans="1:5" ht="38.25" x14ac:dyDescent="0.2">
      <c r="A750" s="12" t="s">
        <v>2432</v>
      </c>
      <c r="B750" s="12" t="s">
        <v>4809</v>
      </c>
      <c r="C750" s="42" t="s">
        <v>2433</v>
      </c>
      <c r="D750" s="174" t="s">
        <v>4643</v>
      </c>
      <c r="E750" s="198"/>
    </row>
    <row r="751" spans="1:5" ht="38.25" x14ac:dyDescent="0.2">
      <c r="A751" s="12" t="s">
        <v>2434</v>
      </c>
      <c r="B751" s="12" t="s">
        <v>4809</v>
      </c>
      <c r="C751" s="42" t="s">
        <v>2435</v>
      </c>
      <c r="D751" s="174" t="s">
        <v>4643</v>
      </c>
      <c r="E751" s="198"/>
    </row>
    <row r="752" spans="1:5" ht="25.5" x14ac:dyDescent="0.2">
      <c r="A752" s="12" t="s">
        <v>890</v>
      </c>
      <c r="B752" s="12" t="s">
        <v>4680</v>
      </c>
      <c r="C752" s="42" t="s">
        <v>891</v>
      </c>
      <c r="D752" s="174">
        <v>44</v>
      </c>
      <c r="E752" s="198"/>
    </row>
    <row r="753" spans="1:5" x14ac:dyDescent="0.2">
      <c r="A753" s="12" t="s">
        <v>2140</v>
      </c>
      <c r="B753" s="12" t="s">
        <v>4783</v>
      </c>
      <c r="C753" s="42" t="s">
        <v>2141</v>
      </c>
      <c r="D753" s="174">
        <v>217</v>
      </c>
      <c r="E753" s="198"/>
    </row>
    <row r="754" spans="1:5" ht="25.5" x14ac:dyDescent="0.2">
      <c r="A754" s="12" t="s">
        <v>2142</v>
      </c>
      <c r="B754" s="12" t="s">
        <v>4783</v>
      </c>
      <c r="C754" s="42" t="s">
        <v>2143</v>
      </c>
      <c r="D754" s="174" t="s">
        <v>4614</v>
      </c>
      <c r="E754" s="198"/>
    </row>
    <row r="755" spans="1:5" ht="51" x14ac:dyDescent="0.2">
      <c r="A755" s="12" t="s">
        <v>2667</v>
      </c>
      <c r="B755" s="12" t="s">
        <v>4825</v>
      </c>
      <c r="C755" s="42" t="s">
        <v>2668</v>
      </c>
      <c r="D755" s="174" t="s">
        <v>4640</v>
      </c>
      <c r="E755" s="198"/>
    </row>
    <row r="756" spans="1:5" x14ac:dyDescent="0.2">
      <c r="A756" s="12" t="s">
        <v>1977</v>
      </c>
      <c r="B756" s="12" t="s">
        <v>4770</v>
      </c>
      <c r="C756" s="42" t="s">
        <v>1978</v>
      </c>
      <c r="D756" s="174" t="s">
        <v>4543</v>
      </c>
      <c r="E756" s="198"/>
    </row>
    <row r="757" spans="1:5" ht="25.5" x14ac:dyDescent="0.2">
      <c r="A757" s="12" t="s">
        <v>894</v>
      </c>
      <c r="B757" s="12" t="s">
        <v>4680</v>
      </c>
      <c r="C757" s="42" t="s">
        <v>895</v>
      </c>
      <c r="D757" s="174" t="s">
        <v>4545</v>
      </c>
      <c r="E757" s="198"/>
    </row>
    <row r="758" spans="1:5" x14ac:dyDescent="0.2">
      <c r="A758" s="12" t="s">
        <v>1454</v>
      </c>
      <c r="B758" s="12" t="s">
        <v>4726</v>
      </c>
      <c r="C758" s="42" t="s">
        <v>1455</v>
      </c>
      <c r="D758" s="174" t="s">
        <v>4580</v>
      </c>
      <c r="E758" s="198"/>
    </row>
    <row r="759" spans="1:5" x14ac:dyDescent="0.2">
      <c r="A759" s="12" t="s">
        <v>1221</v>
      </c>
      <c r="B759" s="12" t="s">
        <v>4706</v>
      </c>
      <c r="C759" s="42" t="s">
        <v>1222</v>
      </c>
      <c r="D759" s="174" t="s">
        <v>4565</v>
      </c>
      <c r="E759" s="198"/>
    </row>
    <row r="760" spans="1:5" ht="25.5" x14ac:dyDescent="0.2">
      <c r="A760" s="12" t="s">
        <v>652</v>
      </c>
      <c r="B760" s="12" t="s">
        <v>4664</v>
      </c>
      <c r="C760" s="42" t="s">
        <v>653</v>
      </c>
      <c r="D760" s="174" t="s">
        <v>4524</v>
      </c>
      <c r="E760" s="198"/>
    </row>
    <row r="761" spans="1:5" x14ac:dyDescent="0.2">
      <c r="A761" s="12" t="s">
        <v>1588</v>
      </c>
      <c r="B761" s="12" t="s">
        <v>4741</v>
      </c>
      <c r="C761" s="42" t="s">
        <v>1589</v>
      </c>
      <c r="D761" s="174" t="s">
        <v>4594</v>
      </c>
      <c r="E761" s="198"/>
    </row>
    <row r="762" spans="1:5" x14ac:dyDescent="0.2">
      <c r="A762" s="12" t="s">
        <v>2359</v>
      </c>
      <c r="B762" s="12" t="s">
        <v>4803</v>
      </c>
      <c r="C762" s="42" t="s">
        <v>2360</v>
      </c>
      <c r="D762" s="174" t="s">
        <v>4628</v>
      </c>
      <c r="E762" s="198"/>
    </row>
    <row r="763" spans="1:5" ht="25.5" x14ac:dyDescent="0.2">
      <c r="A763" s="12" t="s">
        <v>587</v>
      </c>
      <c r="B763" s="12" t="s">
        <v>4662</v>
      </c>
      <c r="C763" s="42" t="s">
        <v>588</v>
      </c>
      <c r="D763" s="174" t="s">
        <v>4524</v>
      </c>
      <c r="E763" s="198"/>
    </row>
    <row r="764" spans="1:5" x14ac:dyDescent="0.2">
      <c r="A764" s="12" t="s">
        <v>1612</v>
      </c>
      <c r="B764" s="12" t="s">
        <v>4743</v>
      </c>
      <c r="C764" s="42" t="s">
        <v>1613</v>
      </c>
      <c r="D764" s="174" t="s">
        <v>4596</v>
      </c>
      <c r="E764" s="198"/>
    </row>
    <row r="765" spans="1:5" ht="51" x14ac:dyDescent="0.2">
      <c r="A765" s="12" t="s">
        <v>1370</v>
      </c>
      <c r="B765" s="12" t="s">
        <v>4717</v>
      </c>
      <c r="C765" s="42" t="s">
        <v>1371</v>
      </c>
      <c r="D765" s="174" t="s">
        <v>3835</v>
      </c>
      <c r="E765" s="198"/>
    </row>
    <row r="766" spans="1:5" ht="51" x14ac:dyDescent="0.2">
      <c r="A766" s="12" t="s">
        <v>1171</v>
      </c>
      <c r="B766" s="12" t="s">
        <v>4701</v>
      </c>
      <c r="C766" s="42" t="s">
        <v>1172</v>
      </c>
      <c r="D766" s="174" t="s">
        <v>4564</v>
      </c>
      <c r="E766" s="198"/>
    </row>
    <row r="767" spans="1:5" ht="25.5" x14ac:dyDescent="0.2">
      <c r="A767" s="12" t="s">
        <v>1167</v>
      </c>
      <c r="B767" s="12" t="s">
        <v>4701</v>
      </c>
      <c r="C767" s="42" t="s">
        <v>1168</v>
      </c>
      <c r="D767" s="174" t="s">
        <v>4564</v>
      </c>
      <c r="E767" s="198"/>
    </row>
    <row r="768" spans="1:5" ht="38.25" x14ac:dyDescent="0.2">
      <c r="A768" s="12" t="s">
        <v>2551</v>
      </c>
      <c r="B768" s="12" t="s">
        <v>4817</v>
      </c>
      <c r="C768" s="42" t="s">
        <v>2552</v>
      </c>
      <c r="D768" s="174" t="s">
        <v>4650</v>
      </c>
      <c r="E768" s="198"/>
    </row>
    <row r="769" spans="1:5" ht="25.5" x14ac:dyDescent="0.2">
      <c r="A769" s="12" t="s">
        <v>670</v>
      </c>
      <c r="B769" s="12" t="s">
        <v>4665</v>
      </c>
      <c r="C769" s="42" t="s">
        <v>671</v>
      </c>
      <c r="D769" s="174">
        <v>41</v>
      </c>
      <c r="E769" s="198"/>
    </row>
    <row r="770" spans="1:5" ht="25.5" x14ac:dyDescent="0.2">
      <c r="A770" s="12" t="s">
        <v>1924</v>
      </c>
      <c r="B770" s="12" t="s">
        <v>4765</v>
      </c>
      <c r="C770" s="42" t="s">
        <v>1925</v>
      </c>
      <c r="D770" s="174" t="s">
        <v>4608</v>
      </c>
      <c r="E770" s="198"/>
    </row>
    <row r="771" spans="1:5" ht="25.5" x14ac:dyDescent="0.2">
      <c r="A771" s="12" t="s">
        <v>1926</v>
      </c>
      <c r="B771" s="12" t="s">
        <v>4765</v>
      </c>
      <c r="C771" s="42" t="s">
        <v>1927</v>
      </c>
      <c r="D771" s="174" t="s">
        <v>4608</v>
      </c>
      <c r="E771" s="198"/>
    </row>
    <row r="772" spans="1:5" x14ac:dyDescent="0.2">
      <c r="A772" s="12" t="s">
        <v>2083</v>
      </c>
      <c r="B772" s="12" t="s">
        <v>4779</v>
      </c>
      <c r="C772" s="42" t="s">
        <v>2084</v>
      </c>
      <c r="D772" s="174" t="s">
        <v>4622</v>
      </c>
      <c r="E772" s="198"/>
    </row>
    <row r="773" spans="1:5" ht="25.5" x14ac:dyDescent="0.2">
      <c r="A773" s="12" t="s">
        <v>1737</v>
      </c>
      <c r="B773" s="12" t="s">
        <v>4752</v>
      </c>
      <c r="C773" s="42" t="s">
        <v>1738</v>
      </c>
      <c r="D773" s="174" t="s">
        <v>4604</v>
      </c>
      <c r="E773" s="198"/>
    </row>
    <row r="774" spans="1:5" ht="25.5" x14ac:dyDescent="0.2">
      <c r="A774" s="12" t="s">
        <v>1900</v>
      </c>
      <c r="B774" s="12" t="s">
        <v>4763</v>
      </c>
      <c r="C774" s="42" t="s">
        <v>1901</v>
      </c>
      <c r="D774" s="174" t="s">
        <v>4616</v>
      </c>
      <c r="E774" s="198"/>
    </row>
    <row r="775" spans="1:5" x14ac:dyDescent="0.2">
      <c r="A775" s="12" t="s">
        <v>1786</v>
      </c>
      <c r="B775" s="12" t="s">
        <v>4756</v>
      </c>
      <c r="C775" s="42" t="s">
        <v>1787</v>
      </c>
      <c r="D775" s="174">
        <v>208</v>
      </c>
      <c r="E775" s="198"/>
    </row>
    <row r="776" spans="1:5" x14ac:dyDescent="0.2">
      <c r="A776" s="12" t="s">
        <v>1709</v>
      </c>
      <c r="B776" s="12" t="s">
        <v>4750</v>
      </c>
      <c r="C776" s="42" t="s">
        <v>1710</v>
      </c>
      <c r="D776" s="174">
        <v>207</v>
      </c>
      <c r="E776" s="198"/>
    </row>
    <row r="777" spans="1:5" ht="63.75" x14ac:dyDescent="0.2">
      <c r="A777" s="12" t="s">
        <v>2591</v>
      </c>
      <c r="B777" s="12" t="s">
        <v>4819</v>
      </c>
      <c r="C777" s="42" t="s">
        <v>2592</v>
      </c>
      <c r="D777" s="174" t="s">
        <v>4653</v>
      </c>
      <c r="E777" s="198"/>
    </row>
    <row r="778" spans="1:5" ht="38.25" x14ac:dyDescent="0.2">
      <c r="A778" s="12" t="s">
        <v>1914</v>
      </c>
      <c r="B778" s="12" t="s">
        <v>4764</v>
      </c>
      <c r="C778" s="42" t="s">
        <v>1915</v>
      </c>
      <c r="D778" s="174" t="s">
        <v>4601</v>
      </c>
      <c r="E778" s="198"/>
    </row>
    <row r="779" spans="1:5" x14ac:dyDescent="0.2">
      <c r="A779" s="12" t="s">
        <v>585</v>
      </c>
      <c r="B779" s="12" t="s">
        <v>4662</v>
      </c>
      <c r="C779" s="42" t="s">
        <v>586</v>
      </c>
      <c r="D779" s="174" t="s">
        <v>4525</v>
      </c>
      <c r="E779" s="198"/>
    </row>
    <row r="780" spans="1:5" ht="25.5" x14ac:dyDescent="0.2">
      <c r="A780" s="12" t="s">
        <v>1711</v>
      </c>
      <c r="B780" s="12" t="s">
        <v>4750</v>
      </c>
      <c r="C780" s="42" t="s">
        <v>1712</v>
      </c>
      <c r="D780" s="174" t="s">
        <v>4603</v>
      </c>
      <c r="E780" s="198"/>
    </row>
    <row r="781" spans="1:5" x14ac:dyDescent="0.2">
      <c r="A781" s="12" t="s">
        <v>2216</v>
      </c>
      <c r="B781" s="12" t="s">
        <v>4790</v>
      </c>
      <c r="C781" s="42" t="s">
        <v>2217</v>
      </c>
      <c r="D781" s="174" t="s">
        <v>4632</v>
      </c>
      <c r="E781" s="198"/>
    </row>
    <row r="782" spans="1:5" ht="38.25" x14ac:dyDescent="0.2">
      <c r="A782" s="12" t="s">
        <v>2495</v>
      </c>
      <c r="B782" s="12" t="s">
        <v>4813</v>
      </c>
      <c r="C782" s="42" t="s">
        <v>2496</v>
      </c>
      <c r="D782" s="174" t="s">
        <v>4647</v>
      </c>
      <c r="E782" s="198"/>
    </row>
    <row r="783" spans="1:5" ht="25.5" x14ac:dyDescent="0.2">
      <c r="A783" s="12" t="s">
        <v>1577</v>
      </c>
      <c r="B783" s="12" t="s">
        <v>4740</v>
      </c>
      <c r="C783" s="42" t="s">
        <v>1578</v>
      </c>
      <c r="D783" s="174" t="s">
        <v>4593</v>
      </c>
      <c r="E783" s="198"/>
    </row>
    <row r="784" spans="1:5" x14ac:dyDescent="0.2">
      <c r="A784" s="12" t="s">
        <v>1561</v>
      </c>
      <c r="B784" s="12" t="s">
        <v>4738</v>
      </c>
      <c r="C784" s="42" t="s">
        <v>1562</v>
      </c>
      <c r="D784" s="174" t="s">
        <v>4591</v>
      </c>
      <c r="E784" s="198"/>
    </row>
    <row r="785" spans="1:5" ht="25.5" x14ac:dyDescent="0.2">
      <c r="A785" s="12" t="s">
        <v>1112</v>
      </c>
      <c r="B785" s="12" t="s">
        <v>4697</v>
      </c>
      <c r="C785" s="42" t="s">
        <v>1113</v>
      </c>
      <c r="D785" s="174" t="s">
        <v>4561</v>
      </c>
      <c r="E785" s="198"/>
    </row>
    <row r="786" spans="1:5" x14ac:dyDescent="0.2">
      <c r="A786" s="12" t="s">
        <v>626</v>
      </c>
      <c r="B786" s="12" t="s">
        <v>4663</v>
      </c>
      <c r="C786" s="42" t="s">
        <v>627</v>
      </c>
      <c r="D786" s="174">
        <v>40</v>
      </c>
      <c r="E786" s="198"/>
    </row>
    <row r="787" spans="1:5" x14ac:dyDescent="0.2">
      <c r="A787" s="12" t="s">
        <v>2623</v>
      </c>
      <c r="B787" s="12" t="s">
        <v>4822</v>
      </c>
      <c r="C787" s="42" t="s">
        <v>2624</v>
      </c>
      <c r="D787" s="174" t="s">
        <v>4656</v>
      </c>
      <c r="E787" s="198"/>
    </row>
    <row r="788" spans="1:5" x14ac:dyDescent="0.2">
      <c r="A788" s="12" t="s">
        <v>1411</v>
      </c>
      <c r="B788" s="12" t="s">
        <v>4721</v>
      </c>
      <c r="C788" s="42" t="s">
        <v>1412</v>
      </c>
      <c r="D788" s="174" t="s">
        <v>4576</v>
      </c>
      <c r="E788" s="198"/>
    </row>
    <row r="789" spans="1:5" ht="25.5" x14ac:dyDescent="0.2">
      <c r="A789" s="12" t="s">
        <v>644</v>
      </c>
      <c r="B789" s="12" t="s">
        <v>4664</v>
      </c>
      <c r="C789" s="42" t="s">
        <v>645</v>
      </c>
      <c r="D789" s="174">
        <v>41</v>
      </c>
      <c r="E789" s="198"/>
    </row>
    <row r="790" spans="1:5" x14ac:dyDescent="0.2">
      <c r="A790" s="12" t="s">
        <v>2019</v>
      </c>
      <c r="B790" s="12" t="s">
        <v>4773</v>
      </c>
      <c r="C790" s="42" t="s">
        <v>2020</v>
      </c>
      <c r="D790" s="174" t="s">
        <v>4621</v>
      </c>
      <c r="E790" s="198"/>
    </row>
    <row r="791" spans="1:5" ht="38.25" x14ac:dyDescent="0.2">
      <c r="A791" s="12" t="s">
        <v>1344</v>
      </c>
      <c r="B791" s="12" t="s">
        <v>4715</v>
      </c>
      <c r="C791" s="42" t="s">
        <v>1345</v>
      </c>
      <c r="D791" s="174" t="s">
        <v>4560</v>
      </c>
      <c r="E791" s="198"/>
    </row>
    <row r="792" spans="1:5" ht="38.25" x14ac:dyDescent="0.2">
      <c r="A792" s="12" t="s">
        <v>1020</v>
      </c>
      <c r="B792" s="12" t="s">
        <v>4688</v>
      </c>
      <c r="C792" s="42" t="s">
        <v>1021</v>
      </c>
      <c r="D792" s="174" t="s">
        <v>4554</v>
      </c>
      <c r="E792" s="198"/>
    </row>
    <row r="793" spans="1:5" x14ac:dyDescent="0.2">
      <c r="A793" s="12" t="s">
        <v>1448</v>
      </c>
      <c r="B793" s="12" t="s">
        <v>4725</v>
      </c>
      <c r="C793" s="42" t="s">
        <v>1449</v>
      </c>
      <c r="D793" s="174" t="s">
        <v>4579</v>
      </c>
      <c r="E793" s="198"/>
    </row>
    <row r="794" spans="1:5" ht="25.5" x14ac:dyDescent="0.2">
      <c r="A794" s="12" t="s">
        <v>747</v>
      </c>
      <c r="B794" s="12" t="s">
        <v>4668</v>
      </c>
      <c r="C794" s="42" t="s">
        <v>748</v>
      </c>
      <c r="D794" s="174">
        <v>101</v>
      </c>
      <c r="E794" s="198"/>
    </row>
    <row r="795" spans="1:5" x14ac:dyDescent="0.2">
      <c r="A795" s="12" t="s">
        <v>962</v>
      </c>
      <c r="B795" s="12" t="s">
        <v>4685</v>
      </c>
      <c r="C795" s="42" t="s">
        <v>963</v>
      </c>
      <c r="D795" s="174" t="s">
        <v>4550</v>
      </c>
      <c r="E795" s="198"/>
    </row>
    <row r="796" spans="1:5" ht="25.5" x14ac:dyDescent="0.2">
      <c r="A796" s="12" t="s">
        <v>1599</v>
      </c>
      <c r="B796" s="12" t="s">
        <v>4742</v>
      </c>
      <c r="C796" s="42" t="s">
        <v>1600</v>
      </c>
      <c r="D796" s="174" t="s">
        <v>4595</v>
      </c>
      <c r="E796" s="198"/>
    </row>
    <row r="797" spans="1:5" x14ac:dyDescent="0.2">
      <c r="A797" s="12" t="s">
        <v>2121</v>
      </c>
      <c r="B797" s="12" t="s">
        <v>4782</v>
      </c>
      <c r="C797" s="42" t="s">
        <v>2122</v>
      </c>
      <c r="D797" s="174" t="s">
        <v>4619</v>
      </c>
      <c r="E797" s="198"/>
    </row>
    <row r="798" spans="1:5" ht="51" x14ac:dyDescent="0.2">
      <c r="A798" s="12" t="s">
        <v>2194</v>
      </c>
      <c r="B798" s="12" t="s">
        <v>4788</v>
      </c>
      <c r="C798" s="42" t="s">
        <v>2195</v>
      </c>
      <c r="D798" s="174" t="s">
        <v>4631</v>
      </c>
      <c r="E798" s="198"/>
    </row>
    <row r="799" spans="1:5" ht="25.5" x14ac:dyDescent="0.2">
      <c r="A799" s="12" t="s">
        <v>665</v>
      </c>
      <c r="B799" s="12" t="s">
        <v>4665</v>
      </c>
      <c r="C799" s="42" t="s">
        <v>666</v>
      </c>
      <c r="D799" s="174" t="s">
        <v>4525</v>
      </c>
      <c r="E799" s="198"/>
    </row>
    <row r="800" spans="1:5" ht="38.25" x14ac:dyDescent="0.2">
      <c r="A800" s="12" t="s">
        <v>1036</v>
      </c>
      <c r="B800" s="12" t="s">
        <v>4690</v>
      </c>
      <c r="C800" s="42" t="s">
        <v>1037</v>
      </c>
      <c r="D800" s="174" t="s">
        <v>4547</v>
      </c>
      <c r="E800" s="198"/>
    </row>
    <row r="801" spans="1:5" ht="25.5" x14ac:dyDescent="0.2">
      <c r="A801" s="12" t="s">
        <v>1966</v>
      </c>
      <c r="B801" s="12" t="s">
        <v>4769</v>
      </c>
      <c r="C801" s="42" t="s">
        <v>1967</v>
      </c>
      <c r="D801" s="174" t="s">
        <v>4619</v>
      </c>
      <c r="E801" s="198"/>
    </row>
    <row r="802" spans="1:5" ht="38.25" x14ac:dyDescent="0.2">
      <c r="A802" s="12" t="s">
        <v>1747</v>
      </c>
      <c r="B802" s="12" t="s">
        <v>4753</v>
      </c>
      <c r="C802" s="42" t="s">
        <v>1748</v>
      </c>
      <c r="D802" s="174" t="s">
        <v>4605</v>
      </c>
      <c r="E802" s="198"/>
    </row>
    <row r="803" spans="1:5" ht="25.5" x14ac:dyDescent="0.2">
      <c r="A803" s="199" t="s">
        <v>5052</v>
      </c>
      <c r="B803" s="12" t="s">
        <v>4712</v>
      </c>
      <c r="C803" s="42" t="s">
        <v>1320</v>
      </c>
      <c r="D803" s="174" t="s">
        <v>4571</v>
      </c>
      <c r="E803" s="198"/>
    </row>
    <row r="804" spans="1:5" ht="25.5" x14ac:dyDescent="0.2">
      <c r="A804" s="199" t="s">
        <v>5044</v>
      </c>
      <c r="B804" s="12" t="s">
        <v>4754</v>
      </c>
      <c r="C804" s="42" t="s">
        <v>1757</v>
      </c>
      <c r="D804" s="174" t="s">
        <v>4606</v>
      </c>
      <c r="E804" s="198"/>
    </row>
    <row r="805" spans="1:5" ht="25.5" x14ac:dyDescent="0.2">
      <c r="A805" s="12" t="s">
        <v>1796</v>
      </c>
      <c r="B805" s="12" t="s">
        <v>4756</v>
      </c>
      <c r="C805" s="42" t="s">
        <v>1797</v>
      </c>
      <c r="D805" s="174">
        <v>208</v>
      </c>
      <c r="E805" s="198"/>
    </row>
    <row r="806" spans="1:5" ht="25.5" x14ac:dyDescent="0.2">
      <c r="A806" s="12" t="s">
        <v>2501</v>
      </c>
      <c r="B806" s="12" t="s">
        <v>4813</v>
      </c>
      <c r="C806" s="42" t="s">
        <v>2502</v>
      </c>
      <c r="D806" s="174" t="s">
        <v>4648</v>
      </c>
      <c r="E806" s="198"/>
    </row>
    <row r="807" spans="1:5" ht="51" x14ac:dyDescent="0.2">
      <c r="A807" s="12" t="s">
        <v>2581</v>
      </c>
      <c r="B807" s="12" t="s">
        <v>4819</v>
      </c>
      <c r="C807" s="42" t="s">
        <v>2582</v>
      </c>
      <c r="D807" s="174" t="s">
        <v>4653</v>
      </c>
      <c r="E807" s="198"/>
    </row>
    <row r="808" spans="1:5" ht="114.75" x14ac:dyDescent="0.2">
      <c r="A808" s="12" t="s">
        <v>2583</v>
      </c>
      <c r="B808" s="12" t="s">
        <v>4819</v>
      </c>
      <c r="C808" s="42" t="s">
        <v>2584</v>
      </c>
      <c r="D808" s="174" t="s">
        <v>4653</v>
      </c>
      <c r="E808" s="198"/>
    </row>
    <row r="809" spans="1:5" x14ac:dyDescent="0.2">
      <c r="A809" s="12" t="s">
        <v>2429</v>
      </c>
      <c r="B809" s="12" t="s">
        <v>4809</v>
      </c>
      <c r="C809" s="42" t="s">
        <v>2430</v>
      </c>
      <c r="D809" s="174" t="s">
        <v>4643</v>
      </c>
      <c r="E809" s="198"/>
    </row>
    <row r="810" spans="1:5" ht="25.5" x14ac:dyDescent="0.2">
      <c r="A810" s="12" t="s">
        <v>2294</v>
      </c>
      <c r="B810" s="12" t="s">
        <v>4796</v>
      </c>
      <c r="C810" s="42" t="s">
        <v>2295</v>
      </c>
      <c r="D810" s="174" t="s">
        <v>4627</v>
      </c>
      <c r="E810" s="198"/>
    </row>
    <row r="811" spans="1:5" ht="38.25" x14ac:dyDescent="0.2">
      <c r="A811" s="12" t="s">
        <v>1628</v>
      </c>
      <c r="B811" s="12" t="s">
        <v>4744</v>
      </c>
      <c r="C811" s="42" t="s">
        <v>1629</v>
      </c>
      <c r="D811" s="174" t="s">
        <v>4598</v>
      </c>
      <c r="E811" s="198"/>
    </row>
    <row r="812" spans="1:5" ht="178.5" x14ac:dyDescent="0.2">
      <c r="A812" s="12" t="s">
        <v>1642</v>
      </c>
      <c r="B812" s="12" t="s">
        <v>4745</v>
      </c>
      <c r="C812" s="42" t="s">
        <v>1643</v>
      </c>
      <c r="D812" s="174" t="s">
        <v>4598</v>
      </c>
      <c r="E812" s="198"/>
    </row>
    <row r="813" spans="1:5" ht="114.75" x14ac:dyDescent="0.2">
      <c r="A813" s="12" t="s">
        <v>2222</v>
      </c>
      <c r="B813" s="12" t="s">
        <v>4791</v>
      </c>
      <c r="C813" s="42" t="s">
        <v>2223</v>
      </c>
      <c r="D813" s="174" t="s">
        <v>4633</v>
      </c>
      <c r="E813" s="198"/>
    </row>
    <row r="814" spans="1:5" ht="25.5" x14ac:dyDescent="0.2">
      <c r="A814" s="12" t="s">
        <v>1993</v>
      </c>
      <c r="B814" s="12" t="s">
        <v>4771</v>
      </c>
      <c r="C814" s="42" t="s">
        <v>1994</v>
      </c>
      <c r="D814" s="174" t="s">
        <v>4620</v>
      </c>
      <c r="E814" s="198"/>
    </row>
    <row r="815" spans="1:5" x14ac:dyDescent="0.2">
      <c r="A815" s="12" t="s">
        <v>2469</v>
      </c>
      <c r="B815" s="12" t="s">
        <v>4811</v>
      </c>
      <c r="C815" s="42" t="s">
        <v>2470</v>
      </c>
      <c r="D815" s="174" t="s">
        <v>4645</v>
      </c>
      <c r="E815" s="198"/>
    </row>
    <row r="816" spans="1:5" ht="25.5" x14ac:dyDescent="0.2">
      <c r="A816" s="12" t="s">
        <v>1230</v>
      </c>
      <c r="B816" s="12" t="s">
        <v>4707</v>
      </c>
      <c r="C816" s="42" t="s">
        <v>1231</v>
      </c>
      <c r="D816" s="174">
        <v>52</v>
      </c>
      <c r="E816" s="198"/>
    </row>
    <row r="817" spans="1:5" ht="76.5" x14ac:dyDescent="0.2">
      <c r="A817" s="12" t="s">
        <v>1207</v>
      </c>
      <c r="B817" s="12" t="s">
        <v>4705</v>
      </c>
      <c r="C817" s="42" t="s">
        <v>1208</v>
      </c>
      <c r="D817" s="174" t="s">
        <v>4556</v>
      </c>
      <c r="E817" s="198"/>
    </row>
    <row r="818" spans="1:5" ht="25.5" x14ac:dyDescent="0.2">
      <c r="A818" s="12" t="s">
        <v>1064</v>
      </c>
      <c r="B818" s="12" t="s">
        <v>4692</v>
      </c>
      <c r="C818" s="42" t="s">
        <v>1065</v>
      </c>
      <c r="D818" s="174" t="s">
        <v>4558</v>
      </c>
      <c r="E818" s="198"/>
    </row>
    <row r="819" spans="1:5" x14ac:dyDescent="0.2">
      <c r="A819" s="12" t="s">
        <v>998</v>
      </c>
      <c r="B819" s="12" t="s">
        <v>4687</v>
      </c>
      <c r="C819" s="42" t="s">
        <v>999</v>
      </c>
      <c r="D819" s="174" t="s">
        <v>4552</v>
      </c>
      <c r="E819" s="198"/>
    </row>
    <row r="820" spans="1:5" ht="38.25" x14ac:dyDescent="0.2">
      <c r="A820" s="12" t="s">
        <v>1187</v>
      </c>
      <c r="B820" s="12" t="s">
        <v>4703</v>
      </c>
      <c r="C820" s="42" t="s">
        <v>1188</v>
      </c>
      <c r="D820" s="174" t="s">
        <v>4564</v>
      </c>
      <c r="E820" s="198"/>
    </row>
    <row r="821" spans="1:5" ht="38.25" x14ac:dyDescent="0.2">
      <c r="A821" s="12" t="s">
        <v>1364</v>
      </c>
      <c r="B821" s="12" t="s">
        <v>4717</v>
      </c>
      <c r="C821" s="42" t="s">
        <v>1365</v>
      </c>
      <c r="D821" s="174" t="s">
        <v>3835</v>
      </c>
      <c r="E821" s="198"/>
    </row>
    <row r="822" spans="1:5" ht="25.5" x14ac:dyDescent="0.2">
      <c r="A822" s="12" t="s">
        <v>1000</v>
      </c>
      <c r="B822" s="12" t="s">
        <v>4687</v>
      </c>
      <c r="C822" s="42" t="s">
        <v>1001</v>
      </c>
      <c r="D822" s="174" t="s">
        <v>4552</v>
      </c>
      <c r="E822" s="198"/>
    </row>
    <row r="823" spans="1:5" ht="25.5" x14ac:dyDescent="0.2">
      <c r="A823" s="199" t="s">
        <v>5051</v>
      </c>
      <c r="B823" s="12" t="s">
        <v>4683</v>
      </c>
      <c r="C823" s="42" t="s">
        <v>937</v>
      </c>
      <c r="D823" s="174" t="s">
        <v>4527</v>
      </c>
      <c r="E823" s="198"/>
    </row>
    <row r="824" spans="1:5" ht="25.5" x14ac:dyDescent="0.2">
      <c r="A824" s="199" t="s">
        <v>5045</v>
      </c>
      <c r="B824" s="12" t="s">
        <v>4818</v>
      </c>
      <c r="C824" s="42" t="s">
        <v>2562</v>
      </c>
      <c r="D824" s="174" t="s">
        <v>4651</v>
      </c>
      <c r="E824" s="198"/>
    </row>
    <row r="825" spans="1:5" ht="38.25" x14ac:dyDescent="0.2">
      <c r="A825" s="12" t="s">
        <v>2339</v>
      </c>
      <c r="B825" s="12" t="s">
        <v>4801</v>
      </c>
      <c r="C825" s="42" t="s">
        <v>2340</v>
      </c>
      <c r="D825" s="174" t="s">
        <v>4637</v>
      </c>
      <c r="E825" s="198"/>
    </row>
    <row r="826" spans="1:5" ht="38.25" x14ac:dyDescent="0.2">
      <c r="A826" s="12" t="s">
        <v>654</v>
      </c>
      <c r="B826" s="12" t="s">
        <v>4664</v>
      </c>
      <c r="C826" s="42" t="s">
        <v>655</v>
      </c>
      <c r="D826" s="174" t="s">
        <v>4525</v>
      </c>
      <c r="E826" s="198"/>
    </row>
    <row r="827" spans="1:5" ht="25.5" x14ac:dyDescent="0.2">
      <c r="A827" s="12" t="s">
        <v>658</v>
      </c>
      <c r="B827" s="12" t="s">
        <v>4664</v>
      </c>
      <c r="C827" s="42" t="s">
        <v>659</v>
      </c>
      <c r="D827" s="174" t="s">
        <v>4525</v>
      </c>
      <c r="E827" s="198"/>
    </row>
    <row r="828" spans="1:5" ht="25.5" x14ac:dyDescent="0.2">
      <c r="A828" s="12" t="s">
        <v>660</v>
      </c>
      <c r="B828" s="12" t="s">
        <v>4664</v>
      </c>
      <c r="C828" s="42" t="s">
        <v>661</v>
      </c>
      <c r="D828" s="174" t="s">
        <v>4523</v>
      </c>
      <c r="E828" s="198"/>
    </row>
    <row r="829" spans="1:5" ht="25.5" x14ac:dyDescent="0.2">
      <c r="A829" s="12" t="s">
        <v>2248</v>
      </c>
      <c r="B829" s="12" t="s">
        <v>4793</v>
      </c>
      <c r="C829" s="42" t="s">
        <v>2249</v>
      </c>
      <c r="D829" s="174" t="s">
        <v>4635</v>
      </c>
      <c r="E829" s="198"/>
    </row>
    <row r="830" spans="1:5" ht="25.5" x14ac:dyDescent="0.2">
      <c r="A830" s="12" t="s">
        <v>2282</v>
      </c>
      <c r="B830" s="12" t="s">
        <v>4795</v>
      </c>
      <c r="C830" s="42" t="s">
        <v>2283</v>
      </c>
      <c r="D830" s="174">
        <v>218</v>
      </c>
      <c r="E830" s="198"/>
    </row>
    <row r="831" spans="1:5" x14ac:dyDescent="0.2">
      <c r="A831" s="12" t="s">
        <v>1557</v>
      </c>
      <c r="B831" s="12" t="s">
        <v>4738</v>
      </c>
      <c r="C831" s="42" t="s">
        <v>1558</v>
      </c>
      <c r="D831" s="174" t="s">
        <v>4591</v>
      </c>
      <c r="E831" s="198"/>
    </row>
    <row r="832" spans="1:5" x14ac:dyDescent="0.2">
      <c r="A832" s="12" t="s">
        <v>1444</v>
      </c>
      <c r="B832" s="12" t="s">
        <v>4725</v>
      </c>
      <c r="C832" s="42" t="s">
        <v>1445</v>
      </c>
      <c r="D832" s="174" t="s">
        <v>4579</v>
      </c>
      <c r="E832" s="198"/>
    </row>
    <row r="833" spans="1:5" ht="63.75" x14ac:dyDescent="0.2">
      <c r="A833" s="12" t="s">
        <v>1134</v>
      </c>
      <c r="B833" s="12" t="s">
        <v>4698</v>
      </c>
      <c r="C833" s="42" t="s">
        <v>1135</v>
      </c>
      <c r="D833" s="174" t="s">
        <v>4559</v>
      </c>
      <c r="E833" s="198"/>
    </row>
    <row r="834" spans="1:5" x14ac:dyDescent="0.2">
      <c r="A834" s="12" t="s">
        <v>1450</v>
      </c>
      <c r="B834" s="12" t="s">
        <v>4725</v>
      </c>
      <c r="C834" s="42" t="s">
        <v>1451</v>
      </c>
      <c r="D834" s="174" t="s">
        <v>4579</v>
      </c>
      <c r="E834" s="198"/>
    </row>
    <row r="835" spans="1:5" ht="25.5" x14ac:dyDescent="0.2">
      <c r="A835" s="12" t="s">
        <v>2603</v>
      </c>
      <c r="B835" s="12" t="s">
        <v>4820</v>
      </c>
      <c r="C835" s="42" t="s">
        <v>2604</v>
      </c>
      <c r="D835" s="174" t="s">
        <v>4655</v>
      </c>
      <c r="E835" s="198"/>
    </row>
    <row r="836" spans="1:5" x14ac:dyDescent="0.2">
      <c r="A836" s="12" t="s">
        <v>2325</v>
      </c>
      <c r="B836" s="12" t="s">
        <v>4800</v>
      </c>
      <c r="C836" s="42" t="s">
        <v>2326</v>
      </c>
      <c r="D836" s="174" t="s">
        <v>4624</v>
      </c>
      <c r="E836" s="198"/>
    </row>
    <row r="837" spans="1:5" ht="25.5" x14ac:dyDescent="0.2">
      <c r="A837" s="12" t="s">
        <v>2327</v>
      </c>
      <c r="B837" s="12" t="s">
        <v>4800</v>
      </c>
      <c r="C837" s="42" t="s">
        <v>2328</v>
      </c>
      <c r="D837" s="174" t="s">
        <v>4637</v>
      </c>
      <c r="E837" s="198"/>
    </row>
    <row r="838" spans="1:5" ht="25.5" x14ac:dyDescent="0.2">
      <c r="A838" s="12" t="s">
        <v>2329</v>
      </c>
      <c r="B838" s="12" t="s">
        <v>4800</v>
      </c>
      <c r="C838" s="42" t="s">
        <v>2330</v>
      </c>
      <c r="D838" s="174" t="s">
        <v>4637</v>
      </c>
      <c r="E838" s="198"/>
    </row>
    <row r="839" spans="1:5" ht="25.5" x14ac:dyDescent="0.2">
      <c r="A839" s="12" t="s">
        <v>1862</v>
      </c>
      <c r="B839" s="12" t="s">
        <v>4761</v>
      </c>
      <c r="C839" s="42" t="s">
        <v>1863</v>
      </c>
      <c r="D839" s="174">
        <v>210</v>
      </c>
      <c r="E839" s="198"/>
    </row>
    <row r="840" spans="1:5" ht="25.5" x14ac:dyDescent="0.2">
      <c r="A840" s="12" t="s">
        <v>2691</v>
      </c>
      <c r="B840" s="12" t="s">
        <v>4827</v>
      </c>
      <c r="C840" s="42" t="s">
        <v>2692</v>
      </c>
      <c r="D840" s="174" t="s">
        <v>4660</v>
      </c>
      <c r="E840" s="198"/>
    </row>
    <row r="841" spans="1:5" x14ac:dyDescent="0.2">
      <c r="A841" s="12" t="s">
        <v>1868</v>
      </c>
      <c r="B841" s="12" t="s">
        <v>4762</v>
      </c>
      <c r="C841" s="42" t="s">
        <v>1869</v>
      </c>
      <c r="D841" s="174" t="s">
        <v>4614</v>
      </c>
      <c r="E841" s="198"/>
    </row>
    <row r="842" spans="1:5" x14ac:dyDescent="0.2">
      <c r="A842" s="12" t="s">
        <v>2369</v>
      </c>
      <c r="B842" s="12" t="s">
        <v>4804</v>
      </c>
      <c r="C842" s="42" t="s">
        <v>2370</v>
      </c>
      <c r="D842" s="174" t="s">
        <v>4639</v>
      </c>
      <c r="E842" s="198"/>
    </row>
    <row r="843" spans="1:5" x14ac:dyDescent="0.2">
      <c r="A843" s="12" t="s">
        <v>1232</v>
      </c>
      <c r="B843" s="12" t="s">
        <v>4707</v>
      </c>
      <c r="C843" s="42" t="s">
        <v>1233</v>
      </c>
      <c r="D843" s="174" t="s">
        <v>4563</v>
      </c>
      <c r="E843" s="198"/>
    </row>
    <row r="844" spans="1:5" ht="38.25" x14ac:dyDescent="0.2">
      <c r="A844" s="12" t="s">
        <v>1503</v>
      </c>
      <c r="B844" s="12" t="s">
        <v>4732</v>
      </c>
      <c r="C844" s="42" t="s">
        <v>1504</v>
      </c>
      <c r="D844" s="174" t="s">
        <v>4585</v>
      </c>
      <c r="E844" s="198"/>
    </row>
    <row r="845" spans="1:5" ht="114.75" x14ac:dyDescent="0.2">
      <c r="A845" s="12" t="s">
        <v>1505</v>
      </c>
      <c r="B845" s="12" t="s">
        <v>4732</v>
      </c>
      <c r="C845" s="42" t="s">
        <v>1506</v>
      </c>
      <c r="D845" s="174" t="s">
        <v>4585</v>
      </c>
      <c r="E845" s="198"/>
    </row>
    <row r="846" spans="1:5" ht="127.5" x14ac:dyDescent="0.2">
      <c r="A846" s="12" t="s">
        <v>1507</v>
      </c>
      <c r="B846" s="12" t="s">
        <v>4732</v>
      </c>
      <c r="C846" s="42" t="s">
        <v>1508</v>
      </c>
      <c r="D846" s="174" t="s">
        <v>4585</v>
      </c>
      <c r="E846" s="198"/>
    </row>
    <row r="847" spans="1:5" x14ac:dyDescent="0.2">
      <c r="A847" s="12" t="s">
        <v>2395</v>
      </c>
      <c r="B847" s="12" t="s">
        <v>4806</v>
      </c>
      <c r="C847" s="42" t="s">
        <v>2396</v>
      </c>
      <c r="D847" s="174">
        <v>218</v>
      </c>
      <c r="E847" s="198"/>
    </row>
    <row r="848" spans="1:5" x14ac:dyDescent="0.2">
      <c r="A848" s="12" t="s">
        <v>1758</v>
      </c>
      <c r="B848" s="12" t="s">
        <v>4754</v>
      </c>
      <c r="C848" s="42" t="s">
        <v>1759</v>
      </c>
      <c r="D848" s="174" t="s">
        <v>4606</v>
      </c>
      <c r="E848" s="198"/>
    </row>
    <row r="849" spans="1:5" ht="25.5" x14ac:dyDescent="0.2">
      <c r="A849" s="12" t="s">
        <v>2532</v>
      </c>
      <c r="B849" s="12" t="s">
        <v>4815</v>
      </c>
      <c r="C849" s="42" t="s">
        <v>2533</v>
      </c>
      <c r="D849" s="174">
        <v>222</v>
      </c>
      <c r="E849" s="198"/>
    </row>
    <row r="850" spans="1:5" ht="25.5" x14ac:dyDescent="0.2">
      <c r="A850" s="12" t="s">
        <v>2534</v>
      </c>
      <c r="B850" s="12" t="s">
        <v>4815</v>
      </c>
      <c r="C850" s="42" t="s">
        <v>2535</v>
      </c>
      <c r="D850" s="174">
        <v>222</v>
      </c>
      <c r="E850" s="198"/>
    </row>
    <row r="851" spans="1:5" ht="25.5" x14ac:dyDescent="0.2">
      <c r="A851" s="12" t="s">
        <v>2536</v>
      </c>
      <c r="B851" s="12" t="s">
        <v>4815</v>
      </c>
      <c r="C851" s="42" t="s">
        <v>2537</v>
      </c>
      <c r="D851" s="174">
        <v>222</v>
      </c>
      <c r="E851" s="198"/>
    </row>
    <row r="852" spans="1:5" ht="25.5" x14ac:dyDescent="0.2">
      <c r="A852" s="12" t="s">
        <v>797</v>
      </c>
      <c r="B852" s="12" t="s">
        <v>4671</v>
      </c>
      <c r="C852" s="42" t="s">
        <v>798</v>
      </c>
      <c r="D852" s="174" t="s">
        <v>4530</v>
      </c>
      <c r="E852" s="198"/>
    </row>
    <row r="853" spans="1:5" x14ac:dyDescent="0.2">
      <c r="A853" s="12" t="s">
        <v>2397</v>
      </c>
      <c r="B853" s="12" t="s">
        <v>4806</v>
      </c>
      <c r="C853" s="42" t="s">
        <v>2398</v>
      </c>
      <c r="D853" s="174">
        <v>219</v>
      </c>
      <c r="E853" s="198"/>
    </row>
    <row r="854" spans="1:5" x14ac:dyDescent="0.2">
      <c r="A854" s="12" t="s">
        <v>2123</v>
      </c>
      <c r="B854" s="12" t="s">
        <v>4782</v>
      </c>
      <c r="C854" s="42" t="s">
        <v>2124</v>
      </c>
      <c r="D854" s="174" t="s">
        <v>4619</v>
      </c>
      <c r="E854" s="198"/>
    </row>
    <row r="855" spans="1:5" ht="25.5" x14ac:dyDescent="0.2">
      <c r="A855" s="12" t="s">
        <v>678</v>
      </c>
      <c r="B855" s="12" t="s">
        <v>4665</v>
      </c>
      <c r="C855" s="42" t="s">
        <v>679</v>
      </c>
      <c r="D855" s="174" t="s">
        <v>4520</v>
      </c>
      <c r="E855" s="198"/>
    </row>
    <row r="856" spans="1:5" ht="38.25" x14ac:dyDescent="0.2">
      <c r="A856" s="12" t="s">
        <v>2284</v>
      </c>
      <c r="B856" s="12" t="s">
        <v>4795</v>
      </c>
      <c r="C856" s="42" t="s">
        <v>2285</v>
      </c>
      <c r="D856" s="174" t="s">
        <v>4624</v>
      </c>
      <c r="E856" s="198"/>
    </row>
    <row r="857" spans="1:5" ht="38.25" x14ac:dyDescent="0.2">
      <c r="A857" s="12" t="s">
        <v>2379</v>
      </c>
      <c r="B857" s="12" t="s">
        <v>4805</v>
      </c>
      <c r="C857" s="42" t="s">
        <v>2380</v>
      </c>
      <c r="D857" s="174" t="s">
        <v>4640</v>
      </c>
      <c r="E857" s="198"/>
    </row>
    <row r="858" spans="1:5" ht="25.5" x14ac:dyDescent="0.2">
      <c r="A858" s="12" t="s">
        <v>1979</v>
      </c>
      <c r="B858" s="12" t="s">
        <v>4770</v>
      </c>
      <c r="C858" s="42" t="s">
        <v>1980</v>
      </c>
      <c r="D858" s="174" t="s">
        <v>4543</v>
      </c>
      <c r="E858" s="198"/>
    </row>
    <row r="859" spans="1:5" ht="63.75" x14ac:dyDescent="0.2">
      <c r="A859" s="12" t="s">
        <v>1509</v>
      </c>
      <c r="B859" s="12" t="s">
        <v>4732</v>
      </c>
      <c r="C859" s="42" t="s">
        <v>1510</v>
      </c>
      <c r="D859" s="174" t="s">
        <v>4585</v>
      </c>
      <c r="E859" s="198"/>
    </row>
    <row r="860" spans="1:5" ht="25.5" x14ac:dyDescent="0.2">
      <c r="A860" s="12" t="s">
        <v>1467</v>
      </c>
      <c r="B860" s="12" t="s">
        <v>4727</v>
      </c>
      <c r="C860" s="42" t="s">
        <v>1468</v>
      </c>
      <c r="D860" s="174" t="s">
        <v>4581</v>
      </c>
      <c r="E860" s="198"/>
    </row>
    <row r="861" spans="1:5" ht="25.5" x14ac:dyDescent="0.2">
      <c r="A861" s="12" t="s">
        <v>1147</v>
      </c>
      <c r="B861" s="12" t="s">
        <v>4699</v>
      </c>
      <c r="C861" s="42" t="s">
        <v>1148</v>
      </c>
      <c r="D861" s="174" t="s">
        <v>4562</v>
      </c>
      <c r="E861" s="198"/>
    </row>
    <row r="862" spans="1:5" ht="63.75" x14ac:dyDescent="0.2">
      <c r="A862" s="12" t="s">
        <v>1800</v>
      </c>
      <c r="B862" s="12" t="s">
        <v>4756</v>
      </c>
      <c r="C862" s="42" t="s">
        <v>1801</v>
      </c>
      <c r="D862" s="174" t="s">
        <v>4608</v>
      </c>
      <c r="E862" s="198"/>
    </row>
    <row r="863" spans="1:5" x14ac:dyDescent="0.2">
      <c r="A863" s="12" t="s">
        <v>2250</v>
      </c>
      <c r="B863" s="12" t="s">
        <v>4793</v>
      </c>
      <c r="C863" s="42" t="s">
        <v>2251</v>
      </c>
      <c r="D863" s="174" t="s">
        <v>4635</v>
      </c>
      <c r="E863" s="198"/>
    </row>
    <row r="864" spans="1:5" x14ac:dyDescent="0.2">
      <c r="A864" s="12" t="s">
        <v>1477</v>
      </c>
      <c r="B864" s="12" t="s">
        <v>4728</v>
      </c>
      <c r="C864" s="42" t="s">
        <v>1478</v>
      </c>
      <c r="D864" s="174" t="s">
        <v>4582</v>
      </c>
      <c r="E864" s="198"/>
    </row>
    <row r="865" spans="1:5" x14ac:dyDescent="0.2">
      <c r="A865" s="12" t="s">
        <v>1590</v>
      </c>
      <c r="B865" s="12" t="s">
        <v>4741</v>
      </c>
      <c r="C865" s="42" t="s">
        <v>1591</v>
      </c>
      <c r="D865" s="174" t="s">
        <v>4594</v>
      </c>
      <c r="E865" s="198"/>
    </row>
    <row r="866" spans="1:5" ht="25.5" x14ac:dyDescent="0.2">
      <c r="A866" s="12" t="s">
        <v>2483</v>
      </c>
      <c r="B866" s="12" t="s">
        <v>4812</v>
      </c>
      <c r="C866" s="42" t="s">
        <v>2484</v>
      </c>
      <c r="D866" s="174" t="s">
        <v>4646</v>
      </c>
      <c r="E866" s="198"/>
    </row>
    <row r="867" spans="1:5" x14ac:dyDescent="0.2">
      <c r="A867" s="12" t="s">
        <v>2485</v>
      </c>
      <c r="B867" s="12" t="s">
        <v>4812</v>
      </c>
      <c r="C867" s="42" t="s">
        <v>2486</v>
      </c>
      <c r="D867" s="174" t="s">
        <v>4646</v>
      </c>
      <c r="E867" s="198"/>
    </row>
    <row r="868" spans="1:5" ht="25.5" x14ac:dyDescent="0.2">
      <c r="A868" s="199" t="s">
        <v>5049</v>
      </c>
      <c r="B868" s="12" t="s">
        <v>4824</v>
      </c>
      <c r="C868" s="42" t="s">
        <v>2655</v>
      </c>
      <c r="D868" s="174" t="s">
        <v>4657</v>
      </c>
      <c r="E868" s="198"/>
    </row>
    <row r="869" spans="1:5" ht="38.25" x14ac:dyDescent="0.2">
      <c r="A869" s="199" t="s">
        <v>5050</v>
      </c>
      <c r="B869" s="12" t="s">
        <v>4825</v>
      </c>
      <c r="C869" s="42" t="s">
        <v>2662</v>
      </c>
      <c r="D869" s="174" t="s">
        <v>4640</v>
      </c>
      <c r="E869" s="198"/>
    </row>
    <row r="870" spans="1:5" ht="63.75" x14ac:dyDescent="0.2">
      <c r="A870" s="12" t="s">
        <v>2665</v>
      </c>
      <c r="B870" s="12" t="s">
        <v>4825</v>
      </c>
      <c r="C870" s="42" t="s">
        <v>2666</v>
      </c>
      <c r="D870" s="174" t="s">
        <v>4640</v>
      </c>
      <c r="E870" s="198"/>
    </row>
    <row r="871" spans="1:5" ht="25.5" x14ac:dyDescent="0.2">
      <c r="A871" s="12" t="s">
        <v>1433</v>
      </c>
      <c r="B871" s="12" t="s">
        <v>4723</v>
      </c>
      <c r="C871" s="42" t="s">
        <v>1434</v>
      </c>
      <c r="D871" s="174" t="s">
        <v>4576</v>
      </c>
      <c r="E871" s="198"/>
    </row>
    <row r="872" spans="1:5" ht="38.25" x14ac:dyDescent="0.2">
      <c r="A872" s="12" t="s">
        <v>2262</v>
      </c>
      <c r="B872" s="12" t="s">
        <v>4794</v>
      </c>
      <c r="C872" s="42" t="s">
        <v>2263</v>
      </c>
      <c r="D872" s="174" t="s">
        <v>4636</v>
      </c>
      <c r="E872" s="198"/>
    </row>
    <row r="873" spans="1:5" ht="25.5" x14ac:dyDescent="0.2">
      <c r="A873" s="12" t="s">
        <v>2238</v>
      </c>
      <c r="B873" s="12" t="s">
        <v>4792</v>
      </c>
      <c r="C873" s="42" t="s">
        <v>2239</v>
      </c>
      <c r="D873" s="174" t="s">
        <v>4634</v>
      </c>
      <c r="E873" s="198"/>
    </row>
    <row r="874" spans="1:5" x14ac:dyDescent="0.2">
      <c r="A874" s="12" t="s">
        <v>589</v>
      </c>
      <c r="B874" s="12" t="s">
        <v>4662</v>
      </c>
      <c r="C874" s="42" t="s">
        <v>590</v>
      </c>
      <c r="D874" s="174">
        <v>40</v>
      </c>
      <c r="E874" s="198"/>
    </row>
    <row r="875" spans="1:5" ht="25.5" x14ac:dyDescent="0.2">
      <c r="A875" s="12" t="s">
        <v>2601</v>
      </c>
      <c r="B875" s="12" t="s">
        <v>4820</v>
      </c>
      <c r="C875" s="42" t="s">
        <v>2602</v>
      </c>
      <c r="D875" s="174" t="s">
        <v>4655</v>
      </c>
      <c r="E875" s="198"/>
    </row>
    <row r="876" spans="1:5" x14ac:dyDescent="0.2">
      <c r="A876" s="12" t="s">
        <v>2637</v>
      </c>
      <c r="B876" s="12" t="s">
        <v>4823</v>
      </c>
      <c r="C876" s="42" t="s">
        <v>2638</v>
      </c>
      <c r="D876" s="174" t="s">
        <v>4656</v>
      </c>
      <c r="E876" s="198"/>
    </row>
    <row r="877" spans="1:5" ht="25.5" x14ac:dyDescent="0.2">
      <c r="A877" s="12" t="s">
        <v>1002</v>
      </c>
      <c r="B877" s="12" t="s">
        <v>4687</v>
      </c>
      <c r="C877" s="42" t="s">
        <v>1003</v>
      </c>
      <c r="D877" s="174">
        <v>46</v>
      </c>
      <c r="E877" s="198"/>
    </row>
    <row r="878" spans="1:5" ht="25.5" x14ac:dyDescent="0.2">
      <c r="A878" s="12" t="s">
        <v>2312</v>
      </c>
      <c r="B878" s="12" t="s">
        <v>4798</v>
      </c>
      <c r="C878" s="42" t="s">
        <v>2313</v>
      </c>
      <c r="D878" s="174" t="s">
        <v>4628</v>
      </c>
      <c r="E878" s="198"/>
    </row>
    <row r="879" spans="1:5" ht="38.25" x14ac:dyDescent="0.2">
      <c r="A879" s="12" t="s">
        <v>1024</v>
      </c>
      <c r="B879" s="12" t="s">
        <v>4688</v>
      </c>
      <c r="C879" s="42" t="s">
        <v>1025</v>
      </c>
      <c r="D879" s="174" t="s">
        <v>4554</v>
      </c>
      <c r="E879" s="198"/>
    </row>
    <row r="880" spans="1:5" ht="38.25" x14ac:dyDescent="0.2">
      <c r="A880" s="199" t="s">
        <v>5046</v>
      </c>
      <c r="B880" s="12" t="s">
        <v>4698</v>
      </c>
      <c r="C880" s="42" t="s">
        <v>1138</v>
      </c>
      <c r="D880" s="174" t="s">
        <v>4553</v>
      </c>
      <c r="E880" s="198"/>
    </row>
    <row r="881" spans="1:5" ht="25.5" x14ac:dyDescent="0.2">
      <c r="A881" s="12" t="s">
        <v>1052</v>
      </c>
      <c r="B881" s="12" t="s">
        <v>4691</v>
      </c>
      <c r="C881" s="42" t="s">
        <v>1053</v>
      </c>
      <c r="D881" s="174" t="s">
        <v>4544</v>
      </c>
      <c r="E881" s="198"/>
    </row>
    <row r="882" spans="1:5" ht="25.5" x14ac:dyDescent="0.2">
      <c r="A882" s="12" t="s">
        <v>2021</v>
      </c>
      <c r="B882" s="12" t="s">
        <v>4773</v>
      </c>
      <c r="C882" s="42" t="s">
        <v>2022</v>
      </c>
      <c r="D882" s="174" t="s">
        <v>4621</v>
      </c>
      <c r="E882" s="198"/>
    </row>
    <row r="883" spans="1:5" ht="153" x14ac:dyDescent="0.2">
      <c r="A883" s="12" t="s">
        <v>942</v>
      </c>
      <c r="B883" s="12" t="s">
        <v>4684</v>
      </c>
      <c r="C883" s="42" t="s">
        <v>943</v>
      </c>
      <c r="D883" s="174" t="s">
        <v>4540</v>
      </c>
      <c r="E883" s="198"/>
    </row>
    <row r="884" spans="1:5" ht="25.5" x14ac:dyDescent="0.2">
      <c r="A884" s="12" t="s">
        <v>1692</v>
      </c>
      <c r="B884" s="12" t="s">
        <v>4749</v>
      </c>
      <c r="C884" s="42" t="s">
        <v>1693</v>
      </c>
      <c r="D884" s="174" t="s">
        <v>4280</v>
      </c>
      <c r="E884" s="198"/>
    </row>
    <row r="885" spans="1:5" x14ac:dyDescent="0.2">
      <c r="A885" s="12" t="s">
        <v>2125</v>
      </c>
      <c r="B885" s="12" t="s">
        <v>4782</v>
      </c>
      <c r="C885" s="42" t="s">
        <v>2126</v>
      </c>
      <c r="D885" s="174" t="s">
        <v>4619</v>
      </c>
      <c r="E885" s="198"/>
    </row>
    <row r="886" spans="1:5" ht="51" x14ac:dyDescent="0.2">
      <c r="A886" s="12" t="s">
        <v>1006</v>
      </c>
      <c r="B886" s="12" t="s">
        <v>4687</v>
      </c>
      <c r="C886" s="42" t="s">
        <v>1007</v>
      </c>
      <c r="D886" s="174">
        <v>46</v>
      </c>
      <c r="E886" s="198"/>
    </row>
    <row r="887" spans="1:5" ht="25.5" x14ac:dyDescent="0.2">
      <c r="A887" s="12" t="s">
        <v>1764</v>
      </c>
      <c r="B887" s="12" t="s">
        <v>4754</v>
      </c>
      <c r="C887" s="42" t="s">
        <v>1765</v>
      </c>
      <c r="D887" s="174" t="s">
        <v>4606</v>
      </c>
      <c r="E887" s="198"/>
    </row>
    <row r="888" spans="1:5" ht="25.5" x14ac:dyDescent="0.2">
      <c r="A888" s="12" t="s">
        <v>1766</v>
      </c>
      <c r="B888" s="12" t="s">
        <v>4754</v>
      </c>
      <c r="C888" s="42" t="s">
        <v>1767</v>
      </c>
      <c r="D888" s="174" t="s">
        <v>4606</v>
      </c>
      <c r="E888" s="198"/>
    </row>
    <row r="889" spans="1:5" x14ac:dyDescent="0.2">
      <c r="A889" s="12" t="s">
        <v>1768</v>
      </c>
      <c r="B889" s="12" t="s">
        <v>4754</v>
      </c>
      <c r="C889" s="42" t="s">
        <v>1769</v>
      </c>
      <c r="D889" s="174" t="s">
        <v>4606</v>
      </c>
      <c r="E889" s="198"/>
    </row>
    <row r="890" spans="1:5" ht="38.25" x14ac:dyDescent="0.2">
      <c r="A890" s="12" t="s">
        <v>2210</v>
      </c>
      <c r="B890" s="12" t="s">
        <v>4790</v>
      </c>
      <c r="C890" s="42" t="s">
        <v>2211</v>
      </c>
      <c r="D890" s="174" t="s">
        <v>4632</v>
      </c>
      <c r="E890" s="198"/>
    </row>
    <row r="891" spans="1:5" x14ac:dyDescent="0.2">
      <c r="A891" s="12" t="s">
        <v>1541</v>
      </c>
      <c r="B891" s="12" t="s">
        <v>4736</v>
      </c>
      <c r="C891" s="42" t="s">
        <v>1542</v>
      </c>
      <c r="D891" s="174" t="s">
        <v>4589</v>
      </c>
      <c r="E891" s="198"/>
    </row>
    <row r="892" spans="1:5" ht="38.25" x14ac:dyDescent="0.2">
      <c r="A892" s="12" t="s">
        <v>2689</v>
      </c>
      <c r="B892" s="12" t="s">
        <v>4827</v>
      </c>
      <c r="C892" s="42" t="s">
        <v>2690</v>
      </c>
      <c r="D892" s="174" t="s">
        <v>4660</v>
      </c>
      <c r="E892" s="198"/>
    </row>
    <row r="893" spans="1:5" ht="25.5" x14ac:dyDescent="0.2">
      <c r="A893" s="12" t="s">
        <v>2399</v>
      </c>
      <c r="B893" s="12" t="s">
        <v>4806</v>
      </c>
      <c r="C893" s="42" t="s">
        <v>2400</v>
      </c>
      <c r="D893" s="174">
        <v>219</v>
      </c>
      <c r="E893" s="198"/>
    </row>
    <row r="894" spans="1:5" ht="38.25" x14ac:dyDescent="0.2">
      <c r="A894" s="12" t="s">
        <v>2321</v>
      </c>
      <c r="B894" s="12" t="s">
        <v>4799</v>
      </c>
      <c r="C894" s="42" t="s">
        <v>2322</v>
      </c>
      <c r="D894" s="174" t="s">
        <v>4627</v>
      </c>
      <c r="E894" s="198"/>
    </row>
    <row r="895" spans="1:5" x14ac:dyDescent="0.2">
      <c r="A895" s="12" t="s">
        <v>2030</v>
      </c>
      <c r="B895" s="12" t="s">
        <v>4774</v>
      </c>
      <c r="C895" s="42" t="s">
        <v>2031</v>
      </c>
      <c r="D895" s="174" t="s">
        <v>4622</v>
      </c>
      <c r="E895" s="198"/>
    </row>
    <row r="896" spans="1:5" x14ac:dyDescent="0.2">
      <c r="A896" s="12" t="s">
        <v>2401</v>
      </c>
      <c r="B896" s="12" t="s">
        <v>4806</v>
      </c>
      <c r="C896" s="42" t="s">
        <v>2402</v>
      </c>
      <c r="D896" s="174">
        <v>219</v>
      </c>
      <c r="E896" s="198"/>
    </row>
    <row r="897" spans="1:5" ht="38.25" x14ac:dyDescent="0.2">
      <c r="A897" s="12" t="s">
        <v>996</v>
      </c>
      <c r="B897" s="12" t="s">
        <v>4687</v>
      </c>
      <c r="C897" s="42" t="s">
        <v>997</v>
      </c>
      <c r="D897" s="174" t="s">
        <v>4550</v>
      </c>
      <c r="E897" s="198"/>
    </row>
    <row r="898" spans="1:5" ht="25.5" x14ac:dyDescent="0.2">
      <c r="A898" s="12" t="s">
        <v>1080</v>
      </c>
      <c r="B898" s="12" t="s">
        <v>4694</v>
      </c>
      <c r="C898" s="42" t="s">
        <v>1081</v>
      </c>
      <c r="D898" s="174">
        <v>47</v>
      </c>
      <c r="E898" s="198"/>
    </row>
    <row r="899" spans="1:5" x14ac:dyDescent="0.2">
      <c r="A899" s="12" t="s">
        <v>1405</v>
      </c>
      <c r="B899" s="12" t="s">
        <v>4720</v>
      </c>
      <c r="C899" s="42" t="s">
        <v>1406</v>
      </c>
      <c r="D899" s="174" t="s">
        <v>4574</v>
      </c>
      <c r="E899" s="198"/>
    </row>
    <row r="900" spans="1:5" x14ac:dyDescent="0.2">
      <c r="A900" s="12" t="s">
        <v>2625</v>
      </c>
      <c r="B900" s="12" t="s">
        <v>4822</v>
      </c>
      <c r="C900" s="42" t="s">
        <v>2626</v>
      </c>
      <c r="D900" s="174" t="s">
        <v>4656</v>
      </c>
      <c r="E900" s="198"/>
    </row>
    <row r="901" spans="1:5" ht="51" x14ac:dyDescent="0.2">
      <c r="A901" s="12" t="s">
        <v>915</v>
      </c>
      <c r="B901" s="12" t="s">
        <v>4681</v>
      </c>
      <c r="C901" s="42" t="s">
        <v>916</v>
      </c>
      <c r="D901" s="174">
        <v>44</v>
      </c>
      <c r="E901" s="198"/>
    </row>
    <row r="902" spans="1:5" ht="38.25" x14ac:dyDescent="0.2">
      <c r="A902" s="12" t="s">
        <v>1191</v>
      </c>
      <c r="B902" s="12" t="s">
        <v>4703</v>
      </c>
      <c r="C902" s="42" t="s">
        <v>1192</v>
      </c>
      <c r="D902" s="174" t="s">
        <v>4564</v>
      </c>
      <c r="E902" s="198"/>
    </row>
    <row r="903" spans="1:5" ht="38.25" x14ac:dyDescent="0.2">
      <c r="A903" s="12" t="s">
        <v>1243</v>
      </c>
      <c r="B903" s="12" t="s">
        <v>4708</v>
      </c>
      <c r="C903" s="42" t="s">
        <v>1244</v>
      </c>
      <c r="D903" s="174" t="s">
        <v>3821</v>
      </c>
      <c r="E903" s="198"/>
    </row>
    <row r="904" spans="1:5" x14ac:dyDescent="0.2">
      <c r="A904" s="12" t="s">
        <v>1199</v>
      </c>
      <c r="B904" s="12" t="s">
        <v>4704</v>
      </c>
      <c r="C904" s="42" t="s">
        <v>1200</v>
      </c>
      <c r="D904" s="174">
        <v>50</v>
      </c>
      <c r="E904" s="198"/>
    </row>
    <row r="905" spans="1:5" x14ac:dyDescent="0.2">
      <c r="A905" s="12" t="s">
        <v>2252</v>
      </c>
      <c r="B905" s="12" t="s">
        <v>4794</v>
      </c>
      <c r="C905" s="42" t="s">
        <v>2253</v>
      </c>
      <c r="D905" s="174" t="s">
        <v>4636</v>
      </c>
      <c r="E905" s="198"/>
    </row>
    <row r="906" spans="1:5" ht="51" x14ac:dyDescent="0.2">
      <c r="A906" s="12" t="s">
        <v>1360</v>
      </c>
      <c r="B906" s="12" t="s">
        <v>4716</v>
      </c>
      <c r="C906" s="42" t="s">
        <v>1361</v>
      </c>
      <c r="D906" s="174" t="s">
        <v>4568</v>
      </c>
      <c r="E906" s="198"/>
    </row>
    <row r="907" spans="1:5" x14ac:dyDescent="0.2">
      <c r="A907" s="12" t="s">
        <v>1289</v>
      </c>
      <c r="B907" s="12" t="s">
        <v>4710</v>
      </c>
      <c r="C907" s="42" t="s">
        <v>1290</v>
      </c>
      <c r="D907" s="174" t="s">
        <v>4567</v>
      </c>
      <c r="E907" s="198"/>
    </row>
    <row r="908" spans="1:5" x14ac:dyDescent="0.2">
      <c r="A908" s="12" t="s">
        <v>1291</v>
      </c>
      <c r="B908" s="12" t="s">
        <v>4710</v>
      </c>
      <c r="C908" s="42" t="s">
        <v>1292</v>
      </c>
      <c r="D908" s="174" t="s">
        <v>4567</v>
      </c>
      <c r="E908" s="198"/>
    </row>
    <row r="909" spans="1:5" ht="25.5" x14ac:dyDescent="0.2">
      <c r="A909" s="12" t="s">
        <v>1739</v>
      </c>
      <c r="B909" s="12" t="s">
        <v>4752</v>
      </c>
      <c r="C909" s="42" t="s">
        <v>1740</v>
      </c>
      <c r="D909" s="174" t="s">
        <v>4604</v>
      </c>
      <c r="E909" s="198"/>
    </row>
    <row r="910" spans="1:5" ht="25.5" x14ac:dyDescent="0.2">
      <c r="A910" s="12" t="s">
        <v>1741</v>
      </c>
      <c r="B910" s="12" t="s">
        <v>4752</v>
      </c>
      <c r="C910" s="42" t="s">
        <v>1742</v>
      </c>
      <c r="D910" s="174" t="s">
        <v>4604</v>
      </c>
      <c r="E910" s="198"/>
    </row>
    <row r="911" spans="1:5" ht="25.5" x14ac:dyDescent="0.2">
      <c r="A911" s="12" t="s">
        <v>2515</v>
      </c>
      <c r="B911" s="12" t="s">
        <v>4814</v>
      </c>
      <c r="C911" s="42" t="s">
        <v>2516</v>
      </c>
      <c r="D911" s="174" t="s">
        <v>4638</v>
      </c>
      <c r="E911" s="198"/>
    </row>
    <row r="912" spans="1:5" x14ac:dyDescent="0.2">
      <c r="A912" s="12" t="s">
        <v>1082</v>
      </c>
      <c r="B912" s="12" t="s">
        <v>4694</v>
      </c>
      <c r="C912" s="42" t="s">
        <v>1083</v>
      </c>
      <c r="D912" s="174">
        <v>47</v>
      </c>
      <c r="E912" s="198"/>
    </row>
    <row r="913" spans="1:5" ht="51" x14ac:dyDescent="0.2">
      <c r="A913" s="12" t="s">
        <v>2413</v>
      </c>
      <c r="B913" s="12" t="s">
        <v>4807</v>
      </c>
      <c r="C913" s="42" t="s">
        <v>2414</v>
      </c>
      <c r="D913" s="174" t="s">
        <v>4642</v>
      </c>
      <c r="E913" s="198"/>
    </row>
    <row r="914" spans="1:5" x14ac:dyDescent="0.2">
      <c r="A914" s="199" t="s">
        <v>5048</v>
      </c>
      <c r="B914" s="12" t="s">
        <v>4814</v>
      </c>
      <c r="C914" s="42" t="s">
        <v>2517</v>
      </c>
      <c r="D914" s="174" t="s">
        <v>4638</v>
      </c>
      <c r="E914" s="198"/>
    </row>
    <row r="915" spans="1:5" ht="38.25" x14ac:dyDescent="0.2">
      <c r="A915" s="199" t="s">
        <v>5047</v>
      </c>
      <c r="B915" s="12" t="s">
        <v>4817</v>
      </c>
      <c r="C915" s="42" t="s">
        <v>2557</v>
      </c>
      <c r="D915" s="174" t="s">
        <v>4650</v>
      </c>
      <c r="E915" s="198"/>
    </row>
    <row r="916" spans="1:5" x14ac:dyDescent="0.2">
      <c r="A916" s="12" t="s">
        <v>2465</v>
      </c>
      <c r="B916" s="12" t="s">
        <v>4811</v>
      </c>
      <c r="C916" s="42" t="s">
        <v>2466</v>
      </c>
      <c r="D916" s="174" t="s">
        <v>4645</v>
      </c>
      <c r="E916" s="198"/>
    </row>
    <row r="917" spans="1:5" x14ac:dyDescent="0.2">
      <c r="A917" s="12" t="s">
        <v>2513</v>
      </c>
      <c r="B917" s="12" t="s">
        <v>4814</v>
      </c>
      <c r="C917" s="42" t="s">
        <v>2514</v>
      </c>
      <c r="D917" s="174" t="s">
        <v>4638</v>
      </c>
      <c r="E917" s="198"/>
    </row>
    <row r="918" spans="1:5" ht="25.5" x14ac:dyDescent="0.2">
      <c r="A918" s="12" t="s">
        <v>1808</v>
      </c>
      <c r="B918" s="12" t="s">
        <v>4757</v>
      </c>
      <c r="C918" s="42" t="s">
        <v>1809</v>
      </c>
      <c r="D918" s="174" t="s">
        <v>4609</v>
      </c>
      <c r="E918" s="198"/>
    </row>
    <row r="919" spans="1:5" x14ac:dyDescent="0.2">
      <c r="A919" s="12" t="s">
        <v>662</v>
      </c>
      <c r="B919" s="12" t="s">
        <v>4664</v>
      </c>
      <c r="C919" s="42" t="s">
        <v>663</v>
      </c>
      <c r="D919" s="174" t="s">
        <v>4521</v>
      </c>
      <c r="E919" s="198"/>
    </row>
    <row r="920" spans="1:5" x14ac:dyDescent="0.2">
      <c r="A920" s="12" t="s">
        <v>1086</v>
      </c>
      <c r="B920" s="12" t="s">
        <v>4694</v>
      </c>
      <c r="C920" s="42" t="s">
        <v>1087</v>
      </c>
      <c r="D920" s="174">
        <v>47</v>
      </c>
      <c r="E920" s="198"/>
    </row>
    <row r="921" spans="1:5" ht="38.25" x14ac:dyDescent="0.2">
      <c r="A921" s="12" t="s">
        <v>1338</v>
      </c>
      <c r="B921" s="12" t="s">
        <v>4714</v>
      </c>
      <c r="C921" s="42" t="s">
        <v>1339</v>
      </c>
      <c r="D921" s="174" t="s">
        <v>4568</v>
      </c>
      <c r="E921" s="198"/>
    </row>
    <row r="922" spans="1:5" x14ac:dyDescent="0.2">
      <c r="A922" s="12" t="s">
        <v>1579</v>
      </c>
      <c r="B922" s="12" t="s">
        <v>4740</v>
      </c>
      <c r="C922" s="42" t="s">
        <v>1580</v>
      </c>
      <c r="D922" s="174" t="s">
        <v>4593</v>
      </c>
      <c r="E922" s="198"/>
    </row>
    <row r="923" spans="1:5" ht="63.75" x14ac:dyDescent="0.2">
      <c r="A923" s="12" t="s">
        <v>1388</v>
      </c>
      <c r="B923" s="12" t="s">
        <v>4718</v>
      </c>
      <c r="C923" s="42" t="s">
        <v>1389</v>
      </c>
      <c r="D923" s="174" t="s">
        <v>4566</v>
      </c>
      <c r="E923" s="198"/>
    </row>
    <row r="924" spans="1:5" ht="38.25" x14ac:dyDescent="0.2">
      <c r="A924" s="12" t="s">
        <v>1350</v>
      </c>
      <c r="B924" s="12" t="s">
        <v>4715</v>
      </c>
      <c r="C924" s="42" t="s">
        <v>1351</v>
      </c>
      <c r="D924" s="174" t="s">
        <v>4560</v>
      </c>
      <c r="E924" s="198"/>
    </row>
    <row r="925" spans="1:5" x14ac:dyDescent="0.2">
      <c r="A925" s="12" t="s">
        <v>933</v>
      </c>
      <c r="B925" s="12" t="s">
        <v>4683</v>
      </c>
      <c r="C925" s="42" t="s">
        <v>934</v>
      </c>
      <c r="D925" s="174" t="s">
        <v>4549</v>
      </c>
      <c r="E925" s="198"/>
    </row>
    <row r="926" spans="1:5" ht="38.25" x14ac:dyDescent="0.2">
      <c r="A926" s="12" t="s">
        <v>2658</v>
      </c>
      <c r="B926" s="12" t="s">
        <v>4824</v>
      </c>
      <c r="C926" s="42" t="s">
        <v>2659</v>
      </c>
      <c r="D926" s="174" t="s">
        <v>4658</v>
      </c>
      <c r="E926" s="198"/>
    </row>
    <row r="927" spans="1:5" x14ac:dyDescent="0.2">
      <c r="A927" s="12" t="s">
        <v>2627</v>
      </c>
      <c r="B927" s="12" t="s">
        <v>4822</v>
      </c>
      <c r="C927" s="42" t="s">
        <v>2628</v>
      </c>
      <c r="D927" s="174" t="s">
        <v>4656</v>
      </c>
      <c r="E927" s="198"/>
    </row>
    <row r="928" spans="1:5" x14ac:dyDescent="0.2">
      <c r="A928" s="12" t="s">
        <v>1981</v>
      </c>
      <c r="B928" s="12" t="s">
        <v>4770</v>
      </c>
      <c r="C928" s="42" t="s">
        <v>1982</v>
      </c>
      <c r="D928" s="174" t="s">
        <v>4543</v>
      </c>
      <c r="E928" s="198"/>
    </row>
    <row r="929" spans="1:5" ht="25.5" x14ac:dyDescent="0.2">
      <c r="A929" s="12" t="s">
        <v>2178</v>
      </c>
      <c r="B929" s="12" t="s">
        <v>4787</v>
      </c>
      <c r="C929" s="42" t="s">
        <v>2179</v>
      </c>
      <c r="D929" s="174" t="s">
        <v>4630</v>
      </c>
      <c r="E929" s="198"/>
    </row>
    <row r="930" spans="1:5" x14ac:dyDescent="0.2">
      <c r="A930" s="12" t="s">
        <v>1050</v>
      </c>
      <c r="B930" s="12" t="s">
        <v>4691</v>
      </c>
      <c r="C930" s="42" t="s">
        <v>1051</v>
      </c>
      <c r="D930" s="174" t="s">
        <v>4557</v>
      </c>
      <c r="E930" s="198"/>
    </row>
    <row r="931" spans="1:5" x14ac:dyDescent="0.2">
      <c r="A931" s="12" t="s">
        <v>1277</v>
      </c>
      <c r="B931" s="12" t="s">
        <v>4709</v>
      </c>
      <c r="C931" s="42" t="s">
        <v>1278</v>
      </c>
      <c r="D931" s="174" t="s">
        <v>4567</v>
      </c>
      <c r="E931" s="198"/>
    </row>
    <row r="932" spans="1:5" x14ac:dyDescent="0.2">
      <c r="A932" s="12" t="s">
        <v>1810</v>
      </c>
      <c r="B932" s="12" t="s">
        <v>4757</v>
      </c>
      <c r="C932" s="42" t="s">
        <v>1811</v>
      </c>
      <c r="D932" s="174" t="s">
        <v>4609</v>
      </c>
      <c r="E932" s="198"/>
    </row>
    <row r="933" spans="1:5" x14ac:dyDescent="0.2">
      <c r="A933" s="12" t="s">
        <v>2615</v>
      </c>
      <c r="B933" s="12" t="s">
        <v>4821</v>
      </c>
      <c r="C933" s="42" t="s">
        <v>2616</v>
      </c>
      <c r="D933" s="174" t="s">
        <v>4655</v>
      </c>
      <c r="E933" s="198"/>
    </row>
    <row r="934" spans="1:5" ht="38.25" x14ac:dyDescent="0.2">
      <c r="A934" s="12" t="s">
        <v>1352</v>
      </c>
      <c r="B934" s="12" t="s">
        <v>4715</v>
      </c>
      <c r="C934" s="42" t="s">
        <v>1353</v>
      </c>
      <c r="D934" s="174" t="s">
        <v>4560</v>
      </c>
      <c r="E934" s="198"/>
    </row>
    <row r="935" spans="1:5" ht="25.5" x14ac:dyDescent="0.2">
      <c r="A935" s="12" t="s">
        <v>1271</v>
      </c>
      <c r="B935" s="12" t="s">
        <v>4709</v>
      </c>
      <c r="C935" s="42" t="s">
        <v>1272</v>
      </c>
      <c r="D935" s="174">
        <v>52</v>
      </c>
      <c r="E935" s="198"/>
    </row>
    <row r="936" spans="1:5" ht="38.25" x14ac:dyDescent="0.2">
      <c r="A936" s="12" t="s">
        <v>1014</v>
      </c>
      <c r="B936" s="12" t="s">
        <v>4687</v>
      </c>
      <c r="C936" s="42" t="s">
        <v>1015</v>
      </c>
      <c r="D936" s="174" t="s">
        <v>4554</v>
      </c>
      <c r="E936" s="198"/>
    </row>
    <row r="937" spans="1:5" ht="25.5" x14ac:dyDescent="0.2">
      <c r="A937" s="12" t="s">
        <v>1279</v>
      </c>
      <c r="B937" s="12" t="s">
        <v>4709</v>
      </c>
      <c r="C937" s="42" t="s">
        <v>1280</v>
      </c>
      <c r="D937" s="174" t="s">
        <v>4566</v>
      </c>
      <c r="E937" s="198"/>
    </row>
    <row r="938" spans="1:5" ht="25.5" x14ac:dyDescent="0.2">
      <c r="A938" s="12" t="s">
        <v>1563</v>
      </c>
      <c r="B938" s="12" t="s">
        <v>4738</v>
      </c>
      <c r="C938" s="42" t="s">
        <v>1564</v>
      </c>
      <c r="D938" s="174" t="s">
        <v>4591</v>
      </c>
      <c r="E938" s="198"/>
    </row>
    <row r="939" spans="1:5" ht="25.5" x14ac:dyDescent="0.2">
      <c r="A939" s="12" t="s">
        <v>1012</v>
      </c>
      <c r="B939" s="12" t="s">
        <v>4687</v>
      </c>
      <c r="C939" s="42" t="s">
        <v>1013</v>
      </c>
      <c r="D939" s="174" t="s">
        <v>4550</v>
      </c>
      <c r="E939" s="198"/>
    </row>
    <row r="940" spans="1:5" ht="51" x14ac:dyDescent="0.2">
      <c r="A940" s="12" t="s">
        <v>807</v>
      </c>
      <c r="B940" s="12" t="s">
        <v>4672</v>
      </c>
      <c r="C940" s="42" t="s">
        <v>808</v>
      </c>
      <c r="D940" s="174" t="s">
        <v>4540</v>
      </c>
      <c r="E940" s="198"/>
    </row>
    <row r="941" spans="1:5" ht="140.25" x14ac:dyDescent="0.2">
      <c r="A941" s="12" t="s">
        <v>1656</v>
      </c>
      <c r="B941" s="12" t="s">
        <v>4746</v>
      </c>
      <c r="C941" s="42" t="s">
        <v>1657</v>
      </c>
      <c r="D941" s="174" t="s">
        <v>4598</v>
      </c>
      <c r="E941" s="198"/>
    </row>
    <row r="942" spans="1:5" x14ac:dyDescent="0.2">
      <c r="A942" s="12" t="s">
        <v>697</v>
      </c>
      <c r="B942" s="12" t="s">
        <v>4666</v>
      </c>
      <c r="C942" s="42" t="s">
        <v>698</v>
      </c>
      <c r="D942" s="174" t="s">
        <v>4531</v>
      </c>
      <c r="E942" s="198"/>
    </row>
    <row r="943" spans="1:5" x14ac:dyDescent="0.2">
      <c r="A943" s="12" t="s">
        <v>1201</v>
      </c>
      <c r="B943" s="12" t="s">
        <v>4704</v>
      </c>
      <c r="C943" s="42" t="s">
        <v>1202</v>
      </c>
      <c r="D943" s="174">
        <v>50</v>
      </c>
      <c r="E943" s="198"/>
    </row>
    <row r="944" spans="1:5" x14ac:dyDescent="0.2">
      <c r="A944" s="12" t="s">
        <v>533</v>
      </c>
      <c r="B944" s="12" t="s">
        <v>4699</v>
      </c>
      <c r="C944" s="42" t="s">
        <v>1151</v>
      </c>
      <c r="D944" s="174" t="s">
        <v>4562</v>
      </c>
      <c r="E944" s="198"/>
    </row>
    <row r="945" spans="1:5" ht="25.5" x14ac:dyDescent="0.2">
      <c r="A945" s="12" t="s">
        <v>773</v>
      </c>
      <c r="B945" s="12" t="s">
        <v>4670</v>
      </c>
      <c r="C945" s="42" t="s">
        <v>774</v>
      </c>
      <c r="D945" s="174" t="s">
        <v>4530</v>
      </c>
      <c r="E945" s="198"/>
    </row>
    <row r="946" spans="1:5" ht="25.5" x14ac:dyDescent="0.2">
      <c r="A946" s="12" t="s">
        <v>1076</v>
      </c>
      <c r="B946" s="12" t="s">
        <v>4693</v>
      </c>
      <c r="C946" s="42" t="s">
        <v>1077</v>
      </c>
      <c r="D946" s="174" t="s">
        <v>4558</v>
      </c>
      <c r="E946" s="198"/>
    </row>
    <row r="947" spans="1:5" ht="25.5" x14ac:dyDescent="0.2">
      <c r="A947" s="12" t="s">
        <v>1096</v>
      </c>
      <c r="B947" s="12" t="s">
        <v>4695</v>
      </c>
      <c r="C947" s="42" t="s">
        <v>1097</v>
      </c>
      <c r="D947" s="174" t="s">
        <v>4552</v>
      </c>
      <c r="E947" s="198"/>
    </row>
    <row r="948" spans="1:5" ht="25.5" x14ac:dyDescent="0.2">
      <c r="A948" s="12" t="s">
        <v>1601</v>
      </c>
      <c r="B948" s="12" t="s">
        <v>4742</v>
      </c>
      <c r="C948" s="42" t="s">
        <v>1602</v>
      </c>
      <c r="D948" s="174" t="s">
        <v>4595</v>
      </c>
      <c r="E948" s="198"/>
    </row>
    <row r="949" spans="1:5" ht="25.5" x14ac:dyDescent="0.2">
      <c r="A949" s="12" t="s">
        <v>1177</v>
      </c>
      <c r="B949" s="12" t="s">
        <v>4702</v>
      </c>
      <c r="C949" s="42" t="s">
        <v>1178</v>
      </c>
      <c r="D949" s="174" t="s">
        <v>4561</v>
      </c>
      <c r="E949" s="198"/>
    </row>
    <row r="950" spans="1:5" ht="76.5" x14ac:dyDescent="0.2">
      <c r="A950" s="12" t="s">
        <v>1211</v>
      </c>
      <c r="B950" s="12" t="s">
        <v>4705</v>
      </c>
      <c r="C950" s="42" t="s">
        <v>1212</v>
      </c>
      <c r="D950" s="174" t="s">
        <v>4556</v>
      </c>
      <c r="E950" s="198"/>
    </row>
    <row r="951" spans="1:5" ht="25.5" x14ac:dyDescent="0.2">
      <c r="A951" s="12" t="s">
        <v>2240</v>
      </c>
      <c r="B951" s="12" t="s">
        <v>4792</v>
      </c>
      <c r="C951" s="42" t="s">
        <v>2241</v>
      </c>
      <c r="D951" s="174" t="s">
        <v>4601</v>
      </c>
      <c r="E951" s="198"/>
    </row>
    <row r="952" spans="1:5" x14ac:dyDescent="0.2">
      <c r="A952" s="12" t="s">
        <v>751</v>
      </c>
      <c r="B952" s="12" t="s">
        <v>4668</v>
      </c>
      <c r="C952" s="42" t="s">
        <v>752</v>
      </c>
      <c r="D952" s="174">
        <v>101</v>
      </c>
      <c r="E952" s="198"/>
    </row>
    <row r="953" spans="1:5" ht="63.75" x14ac:dyDescent="0.2">
      <c r="A953" s="12" t="s">
        <v>1149</v>
      </c>
      <c r="B953" s="12" t="s">
        <v>4699</v>
      </c>
      <c r="C953" s="42" t="s">
        <v>1150</v>
      </c>
      <c r="D953" s="174" t="s">
        <v>4562</v>
      </c>
      <c r="E953" s="198"/>
    </row>
    <row r="954" spans="1:5" x14ac:dyDescent="0.2">
      <c r="A954" s="12" t="s">
        <v>1456</v>
      </c>
      <c r="B954" s="12" t="s">
        <v>4726</v>
      </c>
      <c r="C954" s="42" t="s">
        <v>1457</v>
      </c>
      <c r="D954" s="174" t="s">
        <v>4580</v>
      </c>
      <c r="E954" s="198"/>
    </row>
    <row r="955" spans="1:5" ht="25.5" x14ac:dyDescent="0.2">
      <c r="A955" s="12" t="s">
        <v>1727</v>
      </c>
      <c r="B955" s="12" t="s">
        <v>4751</v>
      </c>
      <c r="C955" s="42" t="s">
        <v>1728</v>
      </c>
      <c r="D955" s="174" t="s">
        <v>4555</v>
      </c>
      <c r="E955" s="198"/>
    </row>
    <row r="956" spans="1:5" ht="25.5" x14ac:dyDescent="0.2">
      <c r="A956" s="12" t="s">
        <v>1729</v>
      </c>
      <c r="B956" s="12" t="s">
        <v>4751</v>
      </c>
      <c r="C956" s="42" t="s">
        <v>1730</v>
      </c>
      <c r="D956" s="174">
        <v>207</v>
      </c>
      <c r="E956" s="198"/>
    </row>
    <row r="957" spans="1:5" x14ac:dyDescent="0.2">
      <c r="A957" s="12" t="s">
        <v>2538</v>
      </c>
      <c r="B957" s="12" t="s">
        <v>4815</v>
      </c>
      <c r="C957" s="42" t="s">
        <v>2539</v>
      </c>
      <c r="D957" s="174">
        <v>222</v>
      </c>
      <c r="E957" s="198"/>
    </row>
    <row r="958" spans="1:5" ht="25.5" x14ac:dyDescent="0.2">
      <c r="A958" s="12" t="s">
        <v>896</v>
      </c>
      <c r="B958" s="12" t="s">
        <v>4680</v>
      </c>
      <c r="C958" s="42" t="s">
        <v>897</v>
      </c>
      <c r="D958" s="174" t="s">
        <v>4540</v>
      </c>
      <c r="E958" s="198"/>
    </row>
    <row r="959" spans="1:5" ht="25.5" x14ac:dyDescent="0.2">
      <c r="A959" s="12" t="s">
        <v>1888</v>
      </c>
      <c r="B959" s="12" t="s">
        <v>4762</v>
      </c>
      <c r="C959" s="42" t="s">
        <v>1889</v>
      </c>
      <c r="D959" s="174" t="s">
        <v>4614</v>
      </c>
      <c r="E959" s="198"/>
    </row>
    <row r="960" spans="1:5" ht="25.5" x14ac:dyDescent="0.2">
      <c r="A960" s="12" t="s">
        <v>1890</v>
      </c>
      <c r="B960" s="12" t="s">
        <v>4762</v>
      </c>
      <c r="C960" s="42" t="s">
        <v>1891</v>
      </c>
      <c r="D960" s="174" t="s">
        <v>4614</v>
      </c>
      <c r="E960" s="198"/>
    </row>
    <row r="961" spans="1:5" ht="51" x14ac:dyDescent="0.2">
      <c r="A961" s="12" t="s">
        <v>2415</v>
      </c>
      <c r="B961" s="12" t="s">
        <v>4807</v>
      </c>
      <c r="C961" s="42" t="s">
        <v>2416</v>
      </c>
      <c r="D961" s="174" t="s">
        <v>4642</v>
      </c>
      <c r="E961" s="198"/>
    </row>
    <row r="962" spans="1:5" ht="25.5" x14ac:dyDescent="0.2">
      <c r="A962" s="12" t="s">
        <v>1788</v>
      </c>
      <c r="B962" s="12" t="s">
        <v>4756</v>
      </c>
      <c r="C962" s="42" t="s">
        <v>1789</v>
      </c>
      <c r="D962" s="174" t="s">
        <v>4602</v>
      </c>
      <c r="E962" s="198"/>
    </row>
    <row r="963" spans="1:5" ht="25.5" x14ac:dyDescent="0.2">
      <c r="A963" s="12" t="s">
        <v>2353</v>
      </c>
      <c r="B963" s="12" t="s">
        <v>4803</v>
      </c>
      <c r="C963" s="42" t="s">
        <v>2354</v>
      </c>
      <c r="D963" s="174" t="s">
        <v>4628</v>
      </c>
      <c r="E963" s="198"/>
    </row>
    <row r="964" spans="1:5" x14ac:dyDescent="0.2">
      <c r="A964" s="12" t="s">
        <v>1964</v>
      </c>
      <c r="B964" s="12" t="s">
        <v>4769</v>
      </c>
      <c r="C964" s="42" t="s">
        <v>1965</v>
      </c>
      <c r="D964" s="174" t="s">
        <v>4619</v>
      </c>
      <c r="E964" s="198"/>
    </row>
    <row r="965" spans="1:5" ht="25.5" x14ac:dyDescent="0.2">
      <c r="A965" s="12" t="s">
        <v>2436</v>
      </c>
      <c r="B965" s="12" t="s">
        <v>4809</v>
      </c>
      <c r="C965" s="42" t="s">
        <v>2437</v>
      </c>
      <c r="D965" s="174" t="s">
        <v>4643</v>
      </c>
      <c r="E965" s="198"/>
    </row>
    <row r="966" spans="1:5" x14ac:dyDescent="0.2">
      <c r="A966" s="12" t="s">
        <v>2023</v>
      </c>
      <c r="B966" s="12" t="s">
        <v>4773</v>
      </c>
      <c r="C966" s="42" t="s">
        <v>2024</v>
      </c>
      <c r="D966" s="174" t="s">
        <v>4621</v>
      </c>
      <c r="E966" s="198"/>
    </row>
    <row r="967" spans="1:5" ht="51" x14ac:dyDescent="0.2">
      <c r="A967" s="12" t="s">
        <v>1658</v>
      </c>
      <c r="B967" s="12" t="s">
        <v>4746</v>
      </c>
      <c r="C967" s="42" t="s">
        <v>1659</v>
      </c>
      <c r="D967" s="174" t="s">
        <v>4598</v>
      </c>
      <c r="E967" s="198"/>
    </row>
    <row r="968" spans="1:5" ht="25.5" x14ac:dyDescent="0.2">
      <c r="A968" s="12" t="s">
        <v>2571</v>
      </c>
      <c r="B968" s="12" t="s">
        <v>4818</v>
      </c>
      <c r="C968" s="42" t="s">
        <v>2572</v>
      </c>
      <c r="D968" s="174" t="s">
        <v>4651</v>
      </c>
      <c r="E968" s="198"/>
    </row>
    <row r="969" spans="1:5" ht="51" x14ac:dyDescent="0.2">
      <c r="A969" s="12" t="s">
        <v>1666</v>
      </c>
      <c r="B969" s="12" t="s">
        <v>4747</v>
      </c>
      <c r="C969" s="42" t="s">
        <v>1667</v>
      </c>
      <c r="D969" s="174" t="s">
        <v>4600</v>
      </c>
      <c r="E969" s="198"/>
    </row>
    <row r="970" spans="1:5" ht="63.75" x14ac:dyDescent="0.2">
      <c r="A970" s="12" t="s">
        <v>1668</v>
      </c>
      <c r="B970" s="12" t="s">
        <v>4747</v>
      </c>
      <c r="C970" s="42" t="s">
        <v>1669</v>
      </c>
      <c r="D970" s="174" t="s">
        <v>4600</v>
      </c>
      <c r="E970" s="198"/>
    </row>
    <row r="971" spans="1:5" ht="25.5" x14ac:dyDescent="0.2">
      <c r="A971" s="12" t="s">
        <v>1820</v>
      </c>
      <c r="B971" s="12" t="s">
        <v>4758</v>
      </c>
      <c r="C971" s="42" t="s">
        <v>1821</v>
      </c>
      <c r="D971" s="174" t="s">
        <v>4602</v>
      </c>
      <c r="E971" s="198"/>
    </row>
    <row r="972" spans="1:5" ht="25.5" x14ac:dyDescent="0.2">
      <c r="A972" s="12" t="s">
        <v>1670</v>
      </c>
      <c r="B972" s="12" t="s">
        <v>4747</v>
      </c>
      <c r="C972" s="42" t="s">
        <v>1671</v>
      </c>
      <c r="D972" s="174" t="s">
        <v>4599</v>
      </c>
      <c r="E972" s="198"/>
    </row>
    <row r="973" spans="1:5" ht="63.75" x14ac:dyDescent="0.2">
      <c r="A973" s="12" t="s">
        <v>1686</v>
      </c>
      <c r="B973" s="12" t="s">
        <v>4748</v>
      </c>
      <c r="C973" s="42" t="s">
        <v>1687</v>
      </c>
      <c r="D973" s="174" t="s">
        <v>4601</v>
      </c>
      <c r="E973" s="198"/>
    </row>
    <row r="974" spans="1:5" ht="38.25" x14ac:dyDescent="0.2">
      <c r="A974" s="12" t="s">
        <v>2558</v>
      </c>
      <c r="B974" s="12" t="s">
        <v>4817</v>
      </c>
      <c r="C974" s="42" t="s">
        <v>2559</v>
      </c>
      <c r="D974" s="174" t="s">
        <v>4650</v>
      </c>
      <c r="E974" s="198"/>
    </row>
    <row r="975" spans="1:5" ht="25.5" x14ac:dyDescent="0.2">
      <c r="A975" s="12" t="s">
        <v>2503</v>
      </c>
      <c r="B975" s="12" t="s">
        <v>4813</v>
      </c>
      <c r="C975" s="42" t="s">
        <v>2504</v>
      </c>
      <c r="D975" s="174" t="s">
        <v>4648</v>
      </c>
      <c r="E975" s="198"/>
    </row>
    <row r="976" spans="1:5" x14ac:dyDescent="0.2">
      <c r="A976" s="12" t="s">
        <v>1812</v>
      </c>
      <c r="B976" s="12" t="s">
        <v>4757</v>
      </c>
      <c r="C976" s="42" t="s">
        <v>1813</v>
      </c>
      <c r="D976" s="174" t="s">
        <v>4609</v>
      </c>
      <c r="E976" s="198"/>
    </row>
    <row r="977" spans="1:5" x14ac:dyDescent="0.2">
      <c r="A977" s="12" t="s">
        <v>701</v>
      </c>
      <c r="B977" s="12" t="s">
        <v>4666</v>
      </c>
      <c r="C977" s="42" t="s">
        <v>702</v>
      </c>
      <c r="D977" s="174">
        <v>100</v>
      </c>
      <c r="E977" s="198"/>
    </row>
    <row r="978" spans="1:5" ht="25.5" x14ac:dyDescent="0.2">
      <c r="A978" s="12" t="s">
        <v>707</v>
      </c>
      <c r="B978" s="12" t="s">
        <v>4666</v>
      </c>
      <c r="C978" s="42" t="s">
        <v>708</v>
      </c>
      <c r="D978" s="174" t="s">
        <v>4533</v>
      </c>
      <c r="E978" s="198"/>
    </row>
    <row r="979" spans="1:5" ht="38.25" x14ac:dyDescent="0.2">
      <c r="A979" s="12" t="s">
        <v>705</v>
      </c>
      <c r="B979" s="12" t="s">
        <v>4666</v>
      </c>
      <c r="C979" s="42" t="s">
        <v>706</v>
      </c>
      <c r="D979" s="174">
        <v>100</v>
      </c>
      <c r="E979" s="198"/>
    </row>
    <row r="980" spans="1:5" x14ac:dyDescent="0.2">
      <c r="A980" s="12" t="s">
        <v>733</v>
      </c>
      <c r="B980" s="12" t="s">
        <v>4667</v>
      </c>
      <c r="C980" s="42" t="s">
        <v>734</v>
      </c>
      <c r="D980" s="174" t="s">
        <v>4532</v>
      </c>
      <c r="E980" s="198"/>
    </row>
    <row r="981" spans="1:5" x14ac:dyDescent="0.2">
      <c r="A981" s="12" t="s">
        <v>1592</v>
      </c>
      <c r="B981" s="12" t="s">
        <v>4741</v>
      </c>
      <c r="C981" s="42" t="s">
        <v>1593</v>
      </c>
      <c r="D981" s="174" t="s">
        <v>4594</v>
      </c>
      <c r="E981" s="198"/>
    </row>
    <row r="982" spans="1:5" ht="25.5" x14ac:dyDescent="0.2">
      <c r="A982" s="12" t="s">
        <v>1596</v>
      </c>
      <c r="B982" s="12" t="s">
        <v>4741</v>
      </c>
      <c r="C982" s="42" t="s">
        <v>1597</v>
      </c>
      <c r="D982" s="174" t="s">
        <v>4594</v>
      </c>
      <c r="E982" s="198"/>
    </row>
    <row r="983" spans="1:5" x14ac:dyDescent="0.2">
      <c r="A983" s="12" t="s">
        <v>1614</v>
      </c>
      <c r="B983" s="12" t="s">
        <v>4743</v>
      </c>
      <c r="C983" s="42" t="s">
        <v>1615</v>
      </c>
      <c r="D983" s="174" t="s">
        <v>4596</v>
      </c>
      <c r="E983" s="198"/>
    </row>
    <row r="984" spans="1:5" ht="25.5" x14ac:dyDescent="0.2">
      <c r="A984" s="12" t="s">
        <v>711</v>
      </c>
      <c r="B984" s="12" t="s">
        <v>4666</v>
      </c>
      <c r="C984" s="42" t="s">
        <v>712</v>
      </c>
      <c r="D984" s="174" t="s">
        <v>4534</v>
      </c>
      <c r="E984" s="198"/>
    </row>
    <row r="985" spans="1:5" x14ac:dyDescent="0.2">
      <c r="A985" s="12" t="s">
        <v>2093</v>
      </c>
      <c r="B985" s="12" t="s">
        <v>4780</v>
      </c>
      <c r="D985" s="174" t="s">
        <v>4624</v>
      </c>
      <c r="E985" s="198"/>
    </row>
    <row r="986" spans="1:5" ht="25.5" x14ac:dyDescent="0.2">
      <c r="A986" s="12" t="s">
        <v>709</v>
      </c>
      <c r="B986" s="12" t="s">
        <v>4666</v>
      </c>
      <c r="C986" s="42" t="s">
        <v>710</v>
      </c>
      <c r="D986" s="174" t="s">
        <v>4534</v>
      </c>
      <c r="E986" s="198"/>
    </row>
    <row r="987" spans="1:5" x14ac:dyDescent="0.2">
      <c r="A987" s="12" t="s">
        <v>1565</v>
      </c>
      <c r="B987" s="12" t="s">
        <v>4738</v>
      </c>
      <c r="C987" s="42" t="s">
        <v>1566</v>
      </c>
      <c r="D987" s="174" t="s">
        <v>4591</v>
      </c>
      <c r="E987" s="198"/>
    </row>
    <row r="988" spans="1:5" x14ac:dyDescent="0.2">
      <c r="A988" s="12" t="s">
        <v>1822</v>
      </c>
      <c r="B988" s="12" t="s">
        <v>4758</v>
      </c>
      <c r="C988" s="42" t="s">
        <v>1823</v>
      </c>
      <c r="D988" s="174" t="s">
        <v>4602</v>
      </c>
      <c r="E988" s="198"/>
    </row>
    <row r="989" spans="1:5" x14ac:dyDescent="0.2">
      <c r="A989" s="12" t="s">
        <v>1938</v>
      </c>
      <c r="B989" s="12" t="s">
        <v>4767</v>
      </c>
      <c r="C989" s="42" t="s">
        <v>1939</v>
      </c>
      <c r="D989" s="174" t="s">
        <v>4618</v>
      </c>
      <c r="E989" s="198"/>
    </row>
    <row r="990" spans="1:5" x14ac:dyDescent="0.2">
      <c r="A990" s="12" t="s">
        <v>1942</v>
      </c>
      <c r="B990" s="12" t="s">
        <v>4767</v>
      </c>
      <c r="C990" s="42" t="s">
        <v>1943</v>
      </c>
      <c r="D990" s="174" t="s">
        <v>4618</v>
      </c>
      <c r="E990" s="198"/>
    </row>
    <row r="991" spans="1:5" ht="38.25" x14ac:dyDescent="0.2">
      <c r="A991" s="12" t="s">
        <v>1860</v>
      </c>
      <c r="B991" s="12" t="s">
        <v>4761</v>
      </c>
      <c r="C991" s="42" t="s">
        <v>1861</v>
      </c>
      <c r="D991" s="174" t="s">
        <v>4614</v>
      </c>
      <c r="E991" s="198"/>
    </row>
    <row r="992" spans="1:5" ht="25.5" x14ac:dyDescent="0.2">
      <c r="A992" s="12" t="s">
        <v>1366</v>
      </c>
      <c r="B992" s="12" t="s">
        <v>4717</v>
      </c>
      <c r="C992" s="42" t="s">
        <v>1367</v>
      </c>
      <c r="D992" s="174" t="s">
        <v>3835</v>
      </c>
      <c r="E992" s="198"/>
    </row>
    <row r="993" spans="1:5" ht="38.25" x14ac:dyDescent="0.2">
      <c r="A993" s="12" t="s">
        <v>735</v>
      </c>
      <c r="B993" s="12" t="s">
        <v>4667</v>
      </c>
      <c r="C993" s="42" t="s">
        <v>736</v>
      </c>
      <c r="D993" s="174" t="s">
        <v>4530</v>
      </c>
      <c r="E993" s="198"/>
    </row>
    <row r="994" spans="1:5" ht="25.5" x14ac:dyDescent="0.2">
      <c r="A994" s="12" t="s">
        <v>1018</v>
      </c>
      <c r="B994" s="12" t="s">
        <v>4688</v>
      </c>
      <c r="C994" s="42" t="s">
        <v>1019</v>
      </c>
      <c r="D994" s="174" t="s">
        <v>4554</v>
      </c>
      <c r="E994" s="198"/>
    </row>
    <row r="995" spans="1:5" x14ac:dyDescent="0.2">
      <c r="A995" s="12" t="s">
        <v>2272</v>
      </c>
      <c r="B995" s="12" t="s">
        <v>4795</v>
      </c>
      <c r="C995" s="42" t="s">
        <v>2273</v>
      </c>
      <c r="D995" s="174" t="s">
        <v>4623</v>
      </c>
      <c r="E995" s="198"/>
    </row>
    <row r="996" spans="1:5" ht="25.5" x14ac:dyDescent="0.2">
      <c r="A996" s="12" t="s">
        <v>1572</v>
      </c>
      <c r="B996" s="12" t="s">
        <v>4739</v>
      </c>
      <c r="C996" s="42" t="s">
        <v>1573</v>
      </c>
      <c r="D996" s="174" t="s">
        <v>4592</v>
      </c>
      <c r="E996" s="198"/>
    </row>
    <row r="997" spans="1:5" x14ac:dyDescent="0.2">
      <c r="A997" s="12" t="s">
        <v>1136</v>
      </c>
      <c r="B997" s="12" t="s">
        <v>4698</v>
      </c>
      <c r="C997" s="42" t="s">
        <v>1137</v>
      </c>
      <c r="D997" s="174">
        <v>49</v>
      </c>
      <c r="E997" s="198"/>
    </row>
    <row r="998" spans="1:5" x14ac:dyDescent="0.2">
      <c r="A998" s="12" t="s">
        <v>1308</v>
      </c>
      <c r="B998" s="12" t="s">
        <v>4711</v>
      </c>
      <c r="C998" s="42" t="s">
        <v>1309</v>
      </c>
      <c r="D998" s="174">
        <v>53</v>
      </c>
      <c r="E998" s="198"/>
    </row>
    <row r="999" spans="1:5" x14ac:dyDescent="0.2">
      <c r="A999" s="12" t="s">
        <v>1066</v>
      </c>
      <c r="B999" s="12" t="s">
        <v>4692</v>
      </c>
      <c r="C999" s="42" t="s">
        <v>1067</v>
      </c>
      <c r="D999" s="174">
        <v>47</v>
      </c>
      <c r="E999" s="198"/>
    </row>
    <row r="1000" spans="1:5" ht="25.5" x14ac:dyDescent="0.2">
      <c r="A1000" s="12" t="s">
        <v>1183</v>
      </c>
      <c r="B1000" s="12" t="s">
        <v>4702</v>
      </c>
      <c r="C1000" s="42" t="s">
        <v>1184</v>
      </c>
      <c r="D1000" s="174" t="s">
        <v>4561</v>
      </c>
      <c r="E1000" s="198"/>
    </row>
    <row r="1001" spans="1:5" ht="38.25" x14ac:dyDescent="0.2">
      <c r="A1001" s="12" t="s">
        <v>1101</v>
      </c>
      <c r="B1001" s="12" t="s">
        <v>4696</v>
      </c>
      <c r="C1001" s="42" t="s">
        <v>1102</v>
      </c>
      <c r="D1001" s="174" t="s">
        <v>4560</v>
      </c>
      <c r="E1001" s="198"/>
    </row>
    <row r="1002" spans="1:5" x14ac:dyDescent="0.2">
      <c r="A1002" s="12" t="s">
        <v>2403</v>
      </c>
      <c r="B1002" s="12" t="s">
        <v>4806</v>
      </c>
      <c r="C1002" s="42" t="s">
        <v>2404</v>
      </c>
      <c r="D1002" s="174">
        <v>219</v>
      </c>
      <c r="E1002" s="198"/>
    </row>
    <row r="1003" spans="1:5" x14ac:dyDescent="0.2">
      <c r="A1003" s="12" t="s">
        <v>755</v>
      </c>
      <c r="B1003" s="12" t="s">
        <v>4668</v>
      </c>
      <c r="C1003" s="42" t="s">
        <v>756</v>
      </c>
      <c r="D1003" s="174" t="s">
        <v>4535</v>
      </c>
      <c r="E1003" s="198"/>
    </row>
    <row r="1004" spans="1:5" ht="25.5" x14ac:dyDescent="0.2">
      <c r="A1004" s="12" t="s">
        <v>2331</v>
      </c>
      <c r="B1004" s="12" t="s">
        <v>4800</v>
      </c>
      <c r="C1004" s="42" t="s">
        <v>2332</v>
      </c>
      <c r="D1004" s="174" t="s">
        <v>4637</v>
      </c>
      <c r="E1004" s="198"/>
    </row>
    <row r="1005" spans="1:5" x14ac:dyDescent="0.2">
      <c r="A1005" s="12" t="s">
        <v>838</v>
      </c>
      <c r="B1005" s="12" t="s">
        <v>4675</v>
      </c>
      <c r="C1005" s="42" t="s">
        <v>839</v>
      </c>
      <c r="D1005" s="174" t="s">
        <v>4544</v>
      </c>
      <c r="E1005" s="198"/>
    </row>
    <row r="1006" spans="1:5" ht="25.5" x14ac:dyDescent="0.2">
      <c r="A1006" s="12" t="s">
        <v>1834</v>
      </c>
      <c r="B1006" s="12" t="s">
        <v>4759</v>
      </c>
      <c r="C1006" s="42" t="s">
        <v>1835</v>
      </c>
      <c r="D1006" s="174" t="s">
        <v>4611</v>
      </c>
      <c r="E1006" s="198"/>
    </row>
    <row r="1007" spans="1:5" ht="51" x14ac:dyDescent="0.2">
      <c r="A1007" s="12" t="s">
        <v>1630</v>
      </c>
      <c r="B1007" s="12" t="s">
        <v>4744</v>
      </c>
      <c r="C1007" s="42" t="s">
        <v>1631</v>
      </c>
      <c r="D1007" s="174" t="s">
        <v>4598</v>
      </c>
      <c r="E1007" s="198"/>
    </row>
    <row r="1008" spans="1:5" ht="51" x14ac:dyDescent="0.2">
      <c r="A1008" s="12" t="s">
        <v>2679</v>
      </c>
      <c r="B1008" s="12" t="s">
        <v>4827</v>
      </c>
      <c r="C1008" s="42" t="s">
        <v>2680</v>
      </c>
      <c r="D1008" s="174" t="s">
        <v>4660</v>
      </c>
      <c r="E1008" s="198"/>
    </row>
    <row r="1009" spans="1:5" ht="63.75" x14ac:dyDescent="0.2">
      <c r="A1009" s="12" t="s">
        <v>1040</v>
      </c>
      <c r="B1009" s="12" t="s">
        <v>4690</v>
      </c>
      <c r="C1009" s="42" t="s">
        <v>1041</v>
      </c>
      <c r="D1009" s="174" t="s">
        <v>4556</v>
      </c>
      <c r="E1009" s="198"/>
    </row>
    <row r="1010" spans="1:5" x14ac:dyDescent="0.2">
      <c r="A1010" s="12" t="s">
        <v>2144</v>
      </c>
      <c r="B1010" s="12" t="s">
        <v>4783</v>
      </c>
      <c r="C1010" s="42" t="s">
        <v>2145</v>
      </c>
      <c r="D1010" s="174">
        <v>217</v>
      </c>
      <c r="E1010" s="198"/>
    </row>
    <row r="1011" spans="1:5" x14ac:dyDescent="0.2">
      <c r="A1011" s="12" t="s">
        <v>931</v>
      </c>
      <c r="B1011" s="12" t="s">
        <v>4683</v>
      </c>
      <c r="C1011" s="42" t="s">
        <v>932</v>
      </c>
      <c r="D1011" s="174" t="s">
        <v>4549</v>
      </c>
      <c r="E1011" s="198"/>
    </row>
    <row r="1012" spans="1:5" ht="25.5" x14ac:dyDescent="0.2">
      <c r="A1012" s="12" t="s">
        <v>901</v>
      </c>
      <c r="B1012" s="12" t="s">
        <v>4680</v>
      </c>
      <c r="C1012" s="42" t="s">
        <v>902</v>
      </c>
      <c r="D1012" s="174">
        <v>44</v>
      </c>
      <c r="E1012" s="198"/>
    </row>
    <row r="1013" spans="1:5" x14ac:dyDescent="0.2">
      <c r="A1013" s="12" t="s">
        <v>2617</v>
      </c>
      <c r="B1013" s="12" t="s">
        <v>4821</v>
      </c>
      <c r="C1013" s="42" t="s">
        <v>2618</v>
      </c>
      <c r="D1013" s="174" t="s">
        <v>4655</v>
      </c>
      <c r="E1013" s="198"/>
    </row>
    <row r="1014" spans="1:5" x14ac:dyDescent="0.2">
      <c r="A1014" s="12" t="s">
        <v>2155</v>
      </c>
      <c r="B1014" s="12" t="s">
        <v>4784</v>
      </c>
      <c r="C1014" s="42" t="s">
        <v>2156</v>
      </c>
      <c r="D1014" s="174" t="s">
        <v>4629</v>
      </c>
      <c r="E1014" s="198"/>
    </row>
    <row r="1015" spans="1:5" ht="25.5" x14ac:dyDescent="0.2">
      <c r="A1015" s="12" t="s">
        <v>2377</v>
      </c>
      <c r="B1015" s="12" t="s">
        <v>4805</v>
      </c>
      <c r="C1015" s="42" t="s">
        <v>2378</v>
      </c>
      <c r="D1015" s="174" t="s">
        <v>4640</v>
      </c>
      <c r="E1015" s="198"/>
    </row>
    <row r="1016" spans="1:5" ht="38.25" x14ac:dyDescent="0.2">
      <c r="A1016" s="12" t="s">
        <v>2375</v>
      </c>
      <c r="B1016" s="12" t="s">
        <v>4805</v>
      </c>
      <c r="C1016" s="42" t="s">
        <v>2376</v>
      </c>
      <c r="D1016" s="174" t="s">
        <v>4640</v>
      </c>
      <c r="E1016" s="198"/>
    </row>
    <row r="1017" spans="1:5" ht="63.75" x14ac:dyDescent="0.2">
      <c r="A1017" s="12" t="s">
        <v>826</v>
      </c>
      <c r="B1017" s="12" t="s">
        <v>4674</v>
      </c>
      <c r="C1017" s="42" t="s">
        <v>827</v>
      </c>
      <c r="D1017" s="174" t="s">
        <v>4542</v>
      </c>
      <c r="E1017" s="198"/>
    </row>
    <row r="1018" spans="1:5" ht="25.5" x14ac:dyDescent="0.2">
      <c r="A1018" s="12" t="s">
        <v>1576</v>
      </c>
      <c r="B1018" s="12" t="s">
        <v>4740</v>
      </c>
      <c r="C1018" s="42" t="s">
        <v>1581</v>
      </c>
      <c r="D1018" s="174" t="s">
        <v>4593</v>
      </c>
      <c r="E1018" s="198"/>
    </row>
    <row r="1019" spans="1:5" ht="38.25" x14ac:dyDescent="0.2">
      <c r="A1019" s="12" t="s">
        <v>2224</v>
      </c>
      <c r="B1019" s="12" t="s">
        <v>4791</v>
      </c>
      <c r="C1019" s="42" t="s">
        <v>2225</v>
      </c>
      <c r="D1019" s="174" t="s">
        <v>4633</v>
      </c>
      <c r="E1019" s="198"/>
    </row>
    <row r="1020" spans="1:5" ht="25.5" x14ac:dyDescent="0.2">
      <c r="A1020" s="12" t="s">
        <v>1946</v>
      </c>
      <c r="B1020" s="12" t="s">
        <v>4767</v>
      </c>
      <c r="C1020" s="42" t="s">
        <v>1947</v>
      </c>
      <c r="D1020" s="174" t="s">
        <v>4618</v>
      </c>
      <c r="E1020" s="198"/>
    </row>
    <row r="1021" spans="1:5" ht="38.25" x14ac:dyDescent="0.2">
      <c r="A1021" s="12" t="s">
        <v>1944</v>
      </c>
      <c r="B1021" s="12" t="s">
        <v>4767</v>
      </c>
      <c r="C1021" s="42" t="s">
        <v>1945</v>
      </c>
      <c r="D1021" s="174" t="s">
        <v>4618</v>
      </c>
      <c r="E1021" s="198"/>
    </row>
    <row r="1022" spans="1:5" x14ac:dyDescent="0.2">
      <c r="A1022" s="12" t="s">
        <v>1253</v>
      </c>
      <c r="B1022" s="12" t="s">
        <v>4709</v>
      </c>
      <c r="C1022" s="42" t="s">
        <v>1254</v>
      </c>
      <c r="D1022" s="174">
        <v>52</v>
      </c>
      <c r="E1022" s="198"/>
    </row>
    <row r="1023" spans="1:5" x14ac:dyDescent="0.2">
      <c r="A1023" s="12" t="s">
        <v>1215</v>
      </c>
      <c r="B1023" s="12" t="s">
        <v>4706</v>
      </c>
      <c r="C1023" s="42" t="s">
        <v>1216</v>
      </c>
      <c r="D1023" s="174" t="s">
        <v>4565</v>
      </c>
      <c r="E1023" s="198"/>
    </row>
    <row r="1024" spans="1:5" ht="38.25" x14ac:dyDescent="0.2">
      <c r="A1024" s="12" t="s">
        <v>2540</v>
      </c>
      <c r="B1024" s="12" t="s">
        <v>4815</v>
      </c>
      <c r="C1024" s="42" t="s">
        <v>2541</v>
      </c>
      <c r="D1024" s="174" t="s">
        <v>4649</v>
      </c>
      <c r="E1024" s="198"/>
    </row>
    <row r="1025" spans="1:5" x14ac:dyDescent="0.2">
      <c r="A1025" s="12" t="s">
        <v>1114</v>
      </c>
      <c r="B1025" s="12" t="s">
        <v>4697</v>
      </c>
      <c r="C1025" s="42" t="s">
        <v>1115</v>
      </c>
      <c r="D1025" s="174">
        <v>49</v>
      </c>
      <c r="E1025" s="198"/>
    </row>
    <row r="1026" spans="1:5" x14ac:dyDescent="0.2">
      <c r="A1026" s="12" t="s">
        <v>1116</v>
      </c>
      <c r="B1026" s="12" t="s">
        <v>4697</v>
      </c>
      <c r="C1026" s="42" t="s">
        <v>1117</v>
      </c>
      <c r="D1026" s="174">
        <v>49</v>
      </c>
      <c r="E1026" s="198"/>
    </row>
    <row r="1027" spans="1:5" ht="25.5" x14ac:dyDescent="0.2">
      <c r="A1027" s="12" t="s">
        <v>2567</v>
      </c>
      <c r="B1027" s="12" t="s">
        <v>4818</v>
      </c>
      <c r="C1027" s="42" t="s">
        <v>2568</v>
      </c>
      <c r="D1027" s="174" t="s">
        <v>4651</v>
      </c>
      <c r="E1027" s="198"/>
    </row>
    <row r="1028" spans="1:5" x14ac:dyDescent="0.2">
      <c r="A1028" s="12" t="s">
        <v>964</v>
      </c>
      <c r="B1028" s="12" t="s">
        <v>4685</v>
      </c>
      <c r="C1028" s="42" t="s">
        <v>965</v>
      </c>
      <c r="D1028" s="174" t="s">
        <v>4550</v>
      </c>
      <c r="E1028" s="198"/>
    </row>
    <row r="1029" spans="1:5" ht="25.5" x14ac:dyDescent="0.2">
      <c r="A1029" s="12" t="s">
        <v>2341</v>
      </c>
      <c r="B1029" s="12" t="s">
        <v>4801</v>
      </c>
      <c r="C1029" s="42" t="s">
        <v>2342</v>
      </c>
      <c r="D1029" s="174" t="s">
        <v>4637</v>
      </c>
      <c r="E1029" s="198"/>
    </row>
    <row r="1030" spans="1:5" x14ac:dyDescent="0.2">
      <c r="A1030" s="12" t="s">
        <v>978</v>
      </c>
      <c r="B1030" s="12" t="s">
        <v>4686</v>
      </c>
      <c r="C1030" s="42" t="s">
        <v>979</v>
      </c>
      <c r="D1030" s="174" t="s">
        <v>4551</v>
      </c>
      <c r="E1030" s="198"/>
    </row>
    <row r="1031" spans="1:5" x14ac:dyDescent="0.2">
      <c r="A1031" s="12" t="s">
        <v>925</v>
      </c>
      <c r="B1031" s="12" t="s">
        <v>4682</v>
      </c>
      <c r="C1031" s="42" t="s">
        <v>926</v>
      </c>
      <c r="D1031" s="174" t="s">
        <v>4541</v>
      </c>
      <c r="E1031" s="198"/>
    </row>
    <row r="1032" spans="1:5" x14ac:dyDescent="0.2">
      <c r="A1032" s="12" t="s">
        <v>966</v>
      </c>
      <c r="B1032" s="12" t="s">
        <v>4685</v>
      </c>
      <c r="C1032" s="42" t="s">
        <v>967</v>
      </c>
      <c r="D1032" s="174" t="s">
        <v>4550</v>
      </c>
      <c r="E1032" s="198"/>
    </row>
    <row r="1033" spans="1:5" ht="38.25" x14ac:dyDescent="0.2">
      <c r="A1033" s="12" t="s">
        <v>828</v>
      </c>
      <c r="B1033" s="12" t="s">
        <v>4674</v>
      </c>
      <c r="C1033" s="42" t="s">
        <v>829</v>
      </c>
      <c r="D1033" s="174" t="s">
        <v>4542</v>
      </c>
      <c r="E1033" s="198"/>
    </row>
    <row r="1034" spans="1:5" ht="38.25" x14ac:dyDescent="0.2">
      <c r="A1034" s="12" t="s">
        <v>1275</v>
      </c>
      <c r="B1034" s="12" t="s">
        <v>4709</v>
      </c>
      <c r="C1034" s="42" t="s">
        <v>1276</v>
      </c>
      <c r="D1034" s="174" t="s">
        <v>4568</v>
      </c>
      <c r="E1034" s="198"/>
    </row>
    <row r="1035" spans="1:5" ht="25.5" x14ac:dyDescent="0.2">
      <c r="A1035" s="12" t="s">
        <v>1864</v>
      </c>
      <c r="B1035" s="12" t="s">
        <v>4761</v>
      </c>
      <c r="C1035" s="42" t="s">
        <v>1865</v>
      </c>
      <c r="D1035" s="174" t="s">
        <v>4614</v>
      </c>
      <c r="E1035" s="198"/>
    </row>
    <row r="1036" spans="1:5" ht="38.25" x14ac:dyDescent="0.2">
      <c r="A1036" s="12" t="s">
        <v>634</v>
      </c>
      <c r="B1036" s="12" t="s">
        <v>4664</v>
      </c>
      <c r="C1036" s="42" t="s">
        <v>635</v>
      </c>
      <c r="D1036" s="174" t="s">
        <v>4523</v>
      </c>
      <c r="E1036" s="198"/>
    </row>
    <row r="1037" spans="1:5" ht="38.25" x14ac:dyDescent="0.2">
      <c r="A1037" s="12" t="s">
        <v>2071</v>
      </c>
      <c r="B1037" s="12" t="s">
        <v>4778</v>
      </c>
      <c r="C1037" s="42" t="s">
        <v>2072</v>
      </c>
      <c r="D1037" s="174" t="s">
        <v>4623</v>
      </c>
      <c r="E1037" s="198"/>
    </row>
    <row r="1038" spans="1:5" ht="25.5" x14ac:dyDescent="0.2">
      <c r="A1038" s="12" t="s">
        <v>2108</v>
      </c>
      <c r="B1038" s="12" t="s">
        <v>4781</v>
      </c>
      <c r="C1038" s="42" t="s">
        <v>2109</v>
      </c>
      <c r="D1038" s="174" t="s">
        <v>4626</v>
      </c>
      <c r="E1038" s="198"/>
    </row>
    <row r="1039" spans="1:5" ht="51" x14ac:dyDescent="0.2">
      <c r="A1039" s="12" t="s">
        <v>903</v>
      </c>
      <c r="B1039" s="12" t="s">
        <v>4680</v>
      </c>
      <c r="C1039" s="42" t="s">
        <v>904</v>
      </c>
      <c r="D1039" s="174" t="s">
        <v>4547</v>
      </c>
      <c r="E1039" s="198"/>
    </row>
    <row r="1040" spans="1:5" ht="38.25" x14ac:dyDescent="0.2">
      <c r="A1040" s="12" t="s">
        <v>1884</v>
      </c>
      <c r="B1040" s="12" t="s">
        <v>4762</v>
      </c>
      <c r="C1040" s="42" t="s">
        <v>1885</v>
      </c>
      <c r="D1040" s="174" t="s">
        <v>4614</v>
      </c>
      <c r="E1040" s="198"/>
    </row>
    <row r="1041" spans="1:5" x14ac:dyDescent="0.2">
      <c r="A1041" s="12" t="s">
        <v>2387</v>
      </c>
      <c r="B1041" s="12" t="s">
        <v>4806</v>
      </c>
      <c r="C1041" s="42" t="s">
        <v>2388</v>
      </c>
      <c r="D1041" s="174">
        <v>219</v>
      </c>
      <c r="E1041" s="198"/>
    </row>
    <row r="1042" spans="1:5" x14ac:dyDescent="0.2">
      <c r="A1042" s="12" t="s">
        <v>1458</v>
      </c>
      <c r="B1042" s="12" t="s">
        <v>4726</v>
      </c>
      <c r="C1042" s="42" t="s">
        <v>1459</v>
      </c>
      <c r="D1042" s="174" t="s">
        <v>4580</v>
      </c>
      <c r="E1042" s="198"/>
    </row>
    <row r="1043" spans="1:5" x14ac:dyDescent="0.2">
      <c r="A1043" s="12" t="s">
        <v>1460</v>
      </c>
      <c r="B1043" s="12" t="s">
        <v>4726</v>
      </c>
      <c r="C1043" s="42" t="s">
        <v>1461</v>
      </c>
      <c r="D1043" s="174" t="s">
        <v>4580</v>
      </c>
      <c r="E1043" s="198"/>
    </row>
    <row r="1044" spans="1:5" ht="25.5" x14ac:dyDescent="0.2">
      <c r="A1044" s="12" t="s">
        <v>1396</v>
      </c>
      <c r="B1044" s="12" t="s">
        <v>4719</v>
      </c>
      <c r="C1044" s="42" t="s">
        <v>1397</v>
      </c>
      <c r="D1044" s="174" t="s">
        <v>4573</v>
      </c>
      <c r="E1044" s="198"/>
    </row>
    <row r="1045" spans="1:5" ht="38.25" x14ac:dyDescent="0.2">
      <c r="A1045" s="12" t="s">
        <v>1713</v>
      </c>
      <c r="B1045" s="12" t="s">
        <v>4750</v>
      </c>
      <c r="C1045" s="42" t="s">
        <v>1714</v>
      </c>
      <c r="D1045" s="174" t="s">
        <v>4555</v>
      </c>
      <c r="E1045" s="198"/>
    </row>
    <row r="1046" spans="1:5" ht="38.25" x14ac:dyDescent="0.2">
      <c r="A1046" s="12" t="s">
        <v>1644</v>
      </c>
      <c r="B1046" s="12" t="s">
        <v>4745</v>
      </c>
      <c r="C1046" s="42" t="s">
        <v>1645</v>
      </c>
      <c r="D1046" s="174" t="s">
        <v>4597</v>
      </c>
      <c r="E1046" s="198"/>
    </row>
    <row r="1047" spans="1:5" x14ac:dyDescent="0.2">
      <c r="A1047" s="12" t="s">
        <v>1163</v>
      </c>
      <c r="B1047" s="12" t="s">
        <v>4700</v>
      </c>
      <c r="C1047" s="42" t="s">
        <v>1164</v>
      </c>
      <c r="D1047" s="174" t="s">
        <v>4563</v>
      </c>
      <c r="E1047" s="198"/>
    </row>
    <row r="1048" spans="1:5" ht="25.5" x14ac:dyDescent="0.2">
      <c r="A1048" s="12" t="s">
        <v>2505</v>
      </c>
      <c r="B1048" s="12" t="s">
        <v>4813</v>
      </c>
      <c r="C1048" s="42" t="s">
        <v>2506</v>
      </c>
      <c r="D1048" s="174" t="s">
        <v>4648</v>
      </c>
      <c r="E1048" s="198"/>
    </row>
    <row r="1049" spans="1:5" ht="25.5" x14ac:dyDescent="0.2">
      <c r="A1049" s="12" t="s">
        <v>1715</v>
      </c>
      <c r="B1049" s="12" t="s">
        <v>4750</v>
      </c>
      <c r="C1049" s="42" t="s">
        <v>1716</v>
      </c>
      <c r="D1049" s="174">
        <v>207</v>
      </c>
      <c r="E1049" s="198"/>
    </row>
    <row r="1050" spans="1:5" ht="25.5" x14ac:dyDescent="0.2">
      <c r="A1050" s="12" t="s">
        <v>1098</v>
      </c>
      <c r="B1050" s="12" t="s">
        <v>4695</v>
      </c>
      <c r="C1050" s="42" t="s">
        <v>1099</v>
      </c>
      <c r="D1050" s="174" t="s">
        <v>4552</v>
      </c>
      <c r="E1050" s="198"/>
    </row>
    <row r="1051" spans="1:5" x14ac:dyDescent="0.2">
      <c r="A1051" s="12" t="s">
        <v>980</v>
      </c>
      <c r="B1051" s="12" t="s">
        <v>4686</v>
      </c>
      <c r="C1051" s="42" t="s">
        <v>981</v>
      </c>
      <c r="D1051" s="174" t="s">
        <v>4551</v>
      </c>
      <c r="E1051" s="198"/>
    </row>
    <row r="1052" spans="1:5" ht="25.5" x14ac:dyDescent="0.2">
      <c r="A1052" s="12" t="s">
        <v>1413</v>
      </c>
      <c r="B1052" s="12" t="s">
        <v>4721</v>
      </c>
      <c r="C1052" s="42" t="s">
        <v>1414</v>
      </c>
      <c r="D1052" s="174" t="s">
        <v>4576</v>
      </c>
      <c r="E1052" s="198"/>
    </row>
    <row r="1053" spans="1:5" x14ac:dyDescent="0.2">
      <c r="A1053" s="12" t="s">
        <v>2367</v>
      </c>
      <c r="B1053" s="12" t="s">
        <v>4804</v>
      </c>
      <c r="C1053" s="42" t="s">
        <v>2368</v>
      </c>
      <c r="D1053" s="174" t="s">
        <v>4639</v>
      </c>
      <c r="E1053" s="198"/>
    </row>
    <row r="1054" spans="1:5" ht="25.5" x14ac:dyDescent="0.2">
      <c r="A1054" s="12" t="s">
        <v>1022</v>
      </c>
      <c r="B1054" s="12" t="s">
        <v>4688</v>
      </c>
      <c r="C1054" s="42" t="s">
        <v>1023</v>
      </c>
      <c r="D1054" s="174" t="s">
        <v>4554</v>
      </c>
      <c r="E1054" s="198"/>
    </row>
    <row r="1055" spans="1:5" ht="25.5" x14ac:dyDescent="0.2">
      <c r="A1055" s="12" t="s">
        <v>1058</v>
      </c>
      <c r="B1055" s="12" t="s">
        <v>4692</v>
      </c>
      <c r="C1055" s="42" t="s">
        <v>1059</v>
      </c>
      <c r="D1055" s="174" t="s">
        <v>4559</v>
      </c>
      <c r="E1055" s="198"/>
    </row>
    <row r="1056" spans="1:5" ht="38.25" x14ac:dyDescent="0.2">
      <c r="A1056" s="12" t="s">
        <v>593</v>
      </c>
      <c r="B1056" s="12" t="s">
        <v>4662</v>
      </c>
      <c r="C1056" s="42" t="s">
        <v>594</v>
      </c>
      <c r="D1056" s="174" t="s">
        <v>4522</v>
      </c>
      <c r="E1056" s="198"/>
    </row>
    <row r="1057" spans="1:5" ht="38.25" x14ac:dyDescent="0.2">
      <c r="A1057" s="12" t="s">
        <v>595</v>
      </c>
      <c r="B1057" s="12" t="s">
        <v>4662</v>
      </c>
      <c r="C1057" s="42" t="s">
        <v>596</v>
      </c>
      <c r="D1057" s="174" t="s">
        <v>4525</v>
      </c>
      <c r="E1057" s="198"/>
    </row>
    <row r="1058" spans="1:5" x14ac:dyDescent="0.2">
      <c r="A1058" s="12" t="s">
        <v>787</v>
      </c>
      <c r="B1058" s="12" t="s">
        <v>4671</v>
      </c>
      <c r="C1058" s="42" t="s">
        <v>788</v>
      </c>
      <c r="D1058" s="174">
        <v>101</v>
      </c>
      <c r="E1058" s="198"/>
    </row>
    <row r="1059" spans="1:5" x14ac:dyDescent="0.2">
      <c r="A1059" s="12" t="s">
        <v>765</v>
      </c>
      <c r="B1059" s="12" t="s">
        <v>4669</v>
      </c>
      <c r="C1059" s="42" t="s">
        <v>766</v>
      </c>
      <c r="D1059" s="174" t="s">
        <v>4537</v>
      </c>
      <c r="E1059" s="198"/>
    </row>
    <row r="1060" spans="1:5" ht="25.5" x14ac:dyDescent="0.2">
      <c r="A1060" s="12" t="s">
        <v>990</v>
      </c>
      <c r="B1060" s="12" t="s">
        <v>4687</v>
      </c>
      <c r="C1060" s="42" t="s">
        <v>991</v>
      </c>
      <c r="D1060" s="174">
        <v>46</v>
      </c>
      <c r="E1060" s="198"/>
    </row>
    <row r="1061" spans="1:5" x14ac:dyDescent="0.2">
      <c r="A1061" s="12" t="s">
        <v>1543</v>
      </c>
      <c r="B1061" s="12" t="s">
        <v>4736</v>
      </c>
      <c r="C1061" s="42" t="s">
        <v>1544</v>
      </c>
      <c r="D1061" s="174" t="s">
        <v>4589</v>
      </c>
      <c r="E1061" s="198"/>
    </row>
    <row r="1062" spans="1:5" x14ac:dyDescent="0.2">
      <c r="A1062" s="12" t="s">
        <v>1545</v>
      </c>
      <c r="B1062" s="12" t="s">
        <v>4736</v>
      </c>
      <c r="C1062" s="42" t="s">
        <v>1546</v>
      </c>
      <c r="D1062" s="174" t="s">
        <v>4589</v>
      </c>
      <c r="E1062" s="198"/>
    </row>
    <row r="1063" spans="1:5" x14ac:dyDescent="0.2">
      <c r="A1063" s="12" t="s">
        <v>1547</v>
      </c>
      <c r="B1063" s="12" t="s">
        <v>4736</v>
      </c>
      <c r="C1063" s="42" t="s">
        <v>1548</v>
      </c>
      <c r="D1063" s="174" t="s">
        <v>4589</v>
      </c>
      <c r="E1063" s="198"/>
    </row>
    <row r="1064" spans="1:5" x14ac:dyDescent="0.2">
      <c r="A1064" s="12" t="s">
        <v>1968</v>
      </c>
      <c r="B1064" s="12" t="s">
        <v>4769</v>
      </c>
      <c r="C1064" s="42" t="s">
        <v>1969</v>
      </c>
      <c r="D1064" s="174" t="s">
        <v>4619</v>
      </c>
      <c r="E1064" s="198"/>
    </row>
    <row r="1065" spans="1:5" ht="25.5" x14ac:dyDescent="0.2">
      <c r="A1065" s="12" t="s">
        <v>1694</v>
      </c>
      <c r="B1065" s="12" t="s">
        <v>4749</v>
      </c>
      <c r="C1065" s="42" t="s">
        <v>1695</v>
      </c>
      <c r="D1065" s="174" t="s">
        <v>4602</v>
      </c>
      <c r="E1065" s="198"/>
    </row>
    <row r="1066" spans="1:5" ht="25.5" x14ac:dyDescent="0.2">
      <c r="A1066" s="12" t="s">
        <v>1340</v>
      </c>
      <c r="B1066" s="12" t="s">
        <v>4714</v>
      </c>
      <c r="C1066" s="42" t="s">
        <v>1341</v>
      </c>
      <c r="D1066" s="174" t="s">
        <v>4568</v>
      </c>
      <c r="E1066" s="198"/>
    </row>
    <row r="1067" spans="1:5" ht="25.5" x14ac:dyDescent="0.2">
      <c r="A1067" s="12" t="s">
        <v>591</v>
      </c>
      <c r="B1067" s="12" t="s">
        <v>4662</v>
      </c>
      <c r="C1067" s="42" t="s">
        <v>592</v>
      </c>
      <c r="D1067" s="174" t="s">
        <v>4525</v>
      </c>
      <c r="E1067" s="198"/>
    </row>
    <row r="1068" spans="1:5" ht="51" x14ac:dyDescent="0.2">
      <c r="A1068" s="12" t="s">
        <v>224</v>
      </c>
      <c r="B1068" s="12" t="s">
        <v>4696</v>
      </c>
      <c r="C1068" s="42" t="s">
        <v>1103</v>
      </c>
      <c r="D1068" s="174" t="s">
        <v>4560</v>
      </c>
      <c r="E1068" s="198"/>
    </row>
    <row r="1069" spans="1:5" x14ac:dyDescent="0.2">
      <c r="A1069" s="12" t="s">
        <v>2363</v>
      </c>
      <c r="B1069" s="12" t="s">
        <v>4804</v>
      </c>
      <c r="C1069" s="42" t="s">
        <v>2364</v>
      </c>
      <c r="D1069" s="174" t="s">
        <v>4639</v>
      </c>
      <c r="E1069" s="198"/>
    </row>
    <row r="1070" spans="1:5" x14ac:dyDescent="0.2">
      <c r="A1070" s="12" t="s">
        <v>1555</v>
      </c>
      <c r="B1070" s="12" t="s">
        <v>4737</v>
      </c>
      <c r="C1070" s="42" t="s">
        <v>1556</v>
      </c>
      <c r="D1070" s="174" t="s">
        <v>4590</v>
      </c>
      <c r="E1070" s="198"/>
    </row>
    <row r="1071" spans="1:5" ht="25.5" x14ac:dyDescent="0.2">
      <c r="A1071" s="12" t="s">
        <v>1120</v>
      </c>
      <c r="B1071" s="12" t="s">
        <v>4697</v>
      </c>
      <c r="C1071" s="42" t="s">
        <v>1121</v>
      </c>
      <c r="D1071" s="174" t="s">
        <v>4557</v>
      </c>
      <c r="E1071" s="198"/>
    </row>
    <row r="1072" spans="1:5" ht="25.5" x14ac:dyDescent="0.2">
      <c r="A1072" s="12" t="s">
        <v>868</v>
      </c>
      <c r="B1072" s="12" t="s">
        <v>4678</v>
      </c>
      <c r="C1072" s="42" t="s">
        <v>869</v>
      </c>
      <c r="D1072" s="174">
        <v>43</v>
      </c>
      <c r="E1072" s="198"/>
    </row>
    <row r="1073" spans="1:5" ht="38.25" x14ac:dyDescent="0.2">
      <c r="A1073" s="12" t="s">
        <v>986</v>
      </c>
      <c r="B1073" s="12" t="s">
        <v>4687</v>
      </c>
      <c r="C1073" s="42" t="s">
        <v>987</v>
      </c>
      <c r="D1073" s="174" t="s">
        <v>4550</v>
      </c>
      <c r="E1073" s="198"/>
    </row>
    <row r="1074" spans="1:5" x14ac:dyDescent="0.2">
      <c r="A1074" s="12" t="s">
        <v>917</v>
      </c>
      <c r="B1074" s="12" t="s">
        <v>4681</v>
      </c>
      <c r="C1074" s="42" t="s">
        <v>918</v>
      </c>
      <c r="D1074" s="174">
        <v>44</v>
      </c>
      <c r="E1074" s="198"/>
    </row>
    <row r="1075" spans="1:5" ht="25.5" x14ac:dyDescent="0.2">
      <c r="A1075" s="12" t="s">
        <v>1870</v>
      </c>
      <c r="B1075" s="12" t="s">
        <v>4762</v>
      </c>
      <c r="C1075" s="42" t="s">
        <v>1871</v>
      </c>
      <c r="D1075" s="174" t="s">
        <v>4614</v>
      </c>
      <c r="E1075" s="198"/>
    </row>
    <row r="1076" spans="1:5" ht="25.5" x14ac:dyDescent="0.2">
      <c r="A1076" s="12" t="s">
        <v>1983</v>
      </c>
      <c r="B1076" s="12" t="s">
        <v>4770</v>
      </c>
      <c r="C1076" s="42" t="s">
        <v>1984</v>
      </c>
      <c r="D1076" s="174" t="s">
        <v>4543</v>
      </c>
      <c r="E1076" s="198"/>
    </row>
    <row r="1077" spans="1:5" ht="38.25" x14ac:dyDescent="0.2">
      <c r="A1077" s="12" t="s">
        <v>1380</v>
      </c>
      <c r="B1077" s="12" t="s">
        <v>4718</v>
      </c>
      <c r="C1077" s="42" t="s">
        <v>1381</v>
      </c>
      <c r="D1077" s="174">
        <v>41</v>
      </c>
      <c r="E1077" s="198"/>
    </row>
    <row r="1078" spans="1:5" x14ac:dyDescent="0.2">
      <c r="A1078" s="12" t="s">
        <v>1616</v>
      </c>
      <c r="B1078" s="12" t="s">
        <v>4743</v>
      </c>
      <c r="C1078" s="42" t="s">
        <v>1617</v>
      </c>
      <c r="D1078" s="174" t="s">
        <v>4596</v>
      </c>
      <c r="E1078" s="198"/>
    </row>
    <row r="1079" spans="1:5" x14ac:dyDescent="0.2">
      <c r="A1079" s="12" t="s">
        <v>319</v>
      </c>
      <c r="B1079" s="12" t="s">
        <v>4665</v>
      </c>
      <c r="C1079" s="42" t="s">
        <v>680</v>
      </c>
      <c r="D1079" s="174">
        <v>53</v>
      </c>
      <c r="E1079" s="198"/>
    </row>
    <row r="1080" spans="1:5" ht="51" x14ac:dyDescent="0.2">
      <c r="A1080" s="12" t="s">
        <v>1672</v>
      </c>
      <c r="B1080" s="12" t="s">
        <v>4747</v>
      </c>
      <c r="C1080" s="42" t="s">
        <v>1673</v>
      </c>
      <c r="D1080" s="174" t="s">
        <v>4600</v>
      </c>
      <c r="E1080" s="198"/>
    </row>
    <row r="1081" spans="1:5" ht="38.25" x14ac:dyDescent="0.2">
      <c r="A1081" s="12" t="s">
        <v>1956</v>
      </c>
      <c r="B1081" s="12" t="s">
        <v>4768</v>
      </c>
      <c r="C1081" s="42" t="s">
        <v>1957</v>
      </c>
      <c r="D1081" s="174" t="s">
        <v>4543</v>
      </c>
      <c r="E1081" s="198"/>
    </row>
    <row r="1082" spans="1:5" x14ac:dyDescent="0.2">
      <c r="A1082" s="12" t="s">
        <v>1598</v>
      </c>
      <c r="B1082" s="12" t="s">
        <v>4742</v>
      </c>
      <c r="C1082" s="42" t="s">
        <v>1603</v>
      </c>
      <c r="D1082" s="174" t="s">
        <v>4595</v>
      </c>
      <c r="E1082" s="198"/>
    </row>
    <row r="1083" spans="1:5" ht="25.5" x14ac:dyDescent="0.2">
      <c r="A1083" s="12" t="s">
        <v>2660</v>
      </c>
      <c r="B1083" s="12" t="s">
        <v>4824</v>
      </c>
      <c r="C1083" s="42" t="s">
        <v>2661</v>
      </c>
      <c r="D1083" s="174">
        <v>224</v>
      </c>
      <c r="E1083" s="198"/>
    </row>
    <row r="1084" spans="1:5" ht="25.5" x14ac:dyDescent="0.2">
      <c r="A1084" s="12" t="s">
        <v>2032</v>
      </c>
      <c r="B1084" s="12" t="s">
        <v>4774</v>
      </c>
      <c r="C1084" s="42" t="s">
        <v>2033</v>
      </c>
      <c r="D1084" s="174" t="s">
        <v>4622</v>
      </c>
      <c r="E1084" s="198"/>
    </row>
    <row r="1085" spans="1:5" ht="25.5" x14ac:dyDescent="0.2">
      <c r="A1085" s="12" t="s">
        <v>1846</v>
      </c>
      <c r="B1085" s="12" t="s">
        <v>4760</v>
      </c>
      <c r="C1085" s="42" t="s">
        <v>1847</v>
      </c>
      <c r="D1085" s="174" t="s">
        <v>4613</v>
      </c>
      <c r="E1085" s="198"/>
    </row>
    <row r="1086" spans="1:5" x14ac:dyDescent="0.2">
      <c r="A1086" s="12" t="s">
        <v>882</v>
      </c>
      <c r="B1086" s="12" t="s">
        <v>4679</v>
      </c>
      <c r="C1086" s="42" t="s">
        <v>883</v>
      </c>
      <c r="D1086" s="174" t="s">
        <v>4546</v>
      </c>
      <c r="E1086" s="198"/>
    </row>
    <row r="1087" spans="1:5" x14ac:dyDescent="0.2">
      <c r="A1087" s="12" t="s">
        <v>1574</v>
      </c>
      <c r="B1087" s="12" t="s">
        <v>4739</v>
      </c>
      <c r="C1087" s="42" t="s">
        <v>1575</v>
      </c>
      <c r="D1087" s="174" t="s">
        <v>4592</v>
      </c>
      <c r="E1087" s="198"/>
    </row>
    <row r="1088" spans="1:5" ht="25.5" x14ac:dyDescent="0.2">
      <c r="A1088" s="12" t="s">
        <v>1719</v>
      </c>
      <c r="B1088" s="12" t="s">
        <v>4750</v>
      </c>
      <c r="C1088" s="42" t="s">
        <v>1720</v>
      </c>
      <c r="D1088" s="174" t="s">
        <v>4555</v>
      </c>
      <c r="E1088" s="198"/>
    </row>
    <row r="1089" spans="1:5" ht="51" x14ac:dyDescent="0.2">
      <c r="A1089" s="12" t="s">
        <v>1749</v>
      </c>
      <c r="B1089" s="12" t="s">
        <v>4753</v>
      </c>
      <c r="C1089" s="42" t="s">
        <v>1750</v>
      </c>
      <c r="D1089" s="174" t="s">
        <v>4605</v>
      </c>
      <c r="E1089" s="198"/>
    </row>
    <row r="1090" spans="1:5" ht="25.5" x14ac:dyDescent="0.2">
      <c r="A1090" s="12" t="s">
        <v>753</v>
      </c>
      <c r="B1090" s="12" t="s">
        <v>4668</v>
      </c>
      <c r="C1090" s="42" t="s">
        <v>754</v>
      </c>
      <c r="D1090" s="174" t="s">
        <v>4533</v>
      </c>
      <c r="E1090" s="198"/>
    </row>
    <row r="1091" spans="1:5" x14ac:dyDescent="0.2">
      <c r="A1091" s="12" t="s">
        <v>1848</v>
      </c>
      <c r="B1091" s="12" t="s">
        <v>4760</v>
      </c>
      <c r="C1091" s="42" t="s">
        <v>1849</v>
      </c>
      <c r="D1091" s="174" t="s">
        <v>4613</v>
      </c>
      <c r="E1091" s="198"/>
    </row>
    <row r="1092" spans="1:5" ht="51" x14ac:dyDescent="0.2">
      <c r="A1092" s="12" t="s">
        <v>2417</v>
      </c>
      <c r="B1092" s="12" t="s">
        <v>4807</v>
      </c>
      <c r="C1092" s="42" t="s">
        <v>2418</v>
      </c>
      <c r="D1092" s="174" t="s">
        <v>4642</v>
      </c>
      <c r="E1092" s="198"/>
    </row>
    <row r="1093" spans="1:5" ht="38.25" x14ac:dyDescent="0.2">
      <c r="A1093" s="12" t="s">
        <v>2593</v>
      </c>
      <c r="B1093" s="12" t="s">
        <v>4819</v>
      </c>
      <c r="C1093" s="42" t="s">
        <v>2594</v>
      </c>
      <c r="D1093" s="174" t="s">
        <v>4653</v>
      </c>
      <c r="E1093" s="198"/>
    </row>
    <row r="1094" spans="1:5" x14ac:dyDescent="0.2">
      <c r="E1094" s="198"/>
    </row>
  </sheetData>
  <pageMargins left="0.7" right="0.7" top="0.75" bottom="0.75" header="0.3" footer="0.3"/>
  <pageSetup paperSize="3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sheetData>
    <row r="1" spans="1:1" x14ac:dyDescent="0.2">
      <c r="A1" t="s">
        <v>5230</v>
      </c>
    </row>
    <row r="2" spans="1:1" x14ac:dyDescent="0.2">
      <c r="A2" t="s">
        <v>5231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Battle Roster</vt:lpstr>
      <vt:lpstr>Tracker</vt:lpstr>
      <vt:lpstr>Force Power uses</vt:lpstr>
      <vt:lpstr>Feats_talents</vt:lpstr>
      <vt:lpstr>Stat Blocks</vt:lpstr>
      <vt:lpstr>Force Power cards</vt:lpstr>
      <vt:lpstr>List</vt:lpstr>
      <vt:lpstr>F_T lookup</vt:lpstr>
      <vt:lpstr>Sheet1</vt:lpstr>
      <vt:lpstr>CL</vt:lpstr>
      <vt:lpstr>CT</vt:lpstr>
      <vt:lpstr>FeatList</vt:lpstr>
      <vt:lpstr>Feats</vt:lpstr>
      <vt:lpstr>ForcePower</vt:lpstr>
      <vt:lpstr>FP</vt:lpstr>
      <vt:lpstr>FPend</vt:lpstr>
      <vt:lpstr>ListEnd</vt:lpstr>
      <vt:lpstr>ListStart</vt:lpstr>
      <vt:lpstr>StatBlocksEnd</vt:lpstr>
      <vt:lpstr>StatBlocksStart</vt:lpstr>
      <vt:lpstr>Stats</vt:lpstr>
      <vt:lpstr>TalentList</vt:lpstr>
      <vt:lpstr>Talents</vt:lpstr>
      <vt:lpstr>TrackerEnd</vt:lpstr>
      <vt:lpstr>TrackerStart</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2012-02-05T06:15:43Z</dcterms:modified>
</cp:coreProperties>
</file>