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3495" windowWidth="19110" windowHeight="3540"/>
  </bookViews>
  <sheets>
    <sheet name="Battle Roster" sheetId="11" r:id="rId1"/>
    <sheet name="Tracker" sheetId="5" r:id="rId2"/>
    <sheet name="Force Power uses" sheetId="12" r:id="rId3"/>
    <sheet name="Feats_talents" sheetId="14" r:id="rId4"/>
    <sheet name="Stat Blocks" sheetId="10" r:id="rId5"/>
    <sheet name="Force Power cards" sheetId="13" state="hidden" r:id="rId6"/>
    <sheet name="List" sheetId="9" r:id="rId7"/>
    <sheet name="F_T lookup" sheetId="16" state="hidden" r:id="rId8"/>
  </sheets>
  <definedNames>
    <definedName name="_xlnm._FilterDatabase" localSheetId="0" hidden="1">'Battle Roster'!$A$1:$J$31</definedName>
    <definedName name="_xlnm._FilterDatabase" localSheetId="7" hidden="1">'F_T lookup'!$A$2:$H$1094</definedName>
    <definedName name="_xlnm._FilterDatabase" localSheetId="1" hidden="1">Tracker!$B$3:$B$7</definedName>
    <definedName name="Blocks">StatBlocksStart:StatBlocksEnd</definedName>
    <definedName name="CL">List!$C$1:$D$23</definedName>
    <definedName name="CT">List!$B$2:$B$8</definedName>
    <definedName name="FeatList">'F_T lookup'!$F$2:$F$377</definedName>
    <definedName name="Feats">'F_T lookup'!$F$1:$H$377</definedName>
    <definedName name="ForcePower">'Force Power cards'!$A$1</definedName>
    <definedName name="FP">List!$E$1:$E$92</definedName>
    <definedName name="FPend">'Force Power cards'!$P$96</definedName>
    <definedName name="FPlookup">ForcePower:FPend</definedName>
    <definedName name="List">ListStart:ListEnd</definedName>
    <definedName name="ListEnd">List!$A$120</definedName>
    <definedName name="ListStart">List!$A$1</definedName>
    <definedName name="StatBlocksEnd">'Stat Blocks'!$DQ$58</definedName>
    <definedName name="StatBlocksStart">'Stat Blocks'!$B$1</definedName>
    <definedName name="TalentList">'F_T lookup'!$A$1:$A$1094</definedName>
    <definedName name="Talents">'F_T lookup'!$A$1:$D$1094</definedName>
    <definedName name="Tracker">TrackerStart:TrackerEnd</definedName>
    <definedName name="TrackerEnd">Tracker!$CO$78</definedName>
    <definedName name="TrackerStart">Tracker!$B$1</definedName>
  </definedNames>
  <calcPr calcId="145621"/>
</workbook>
</file>

<file path=xl/calcChain.xml><?xml version="1.0" encoding="utf-8"?>
<calcChain xmlns="http://schemas.openxmlformats.org/spreadsheetml/2006/main">
  <c r="AS21" i="5" l="1"/>
  <c r="AV21" i="5"/>
  <c r="AJ21" i="5"/>
  <c r="AP21" i="5"/>
  <c r="CC2" i="5" l="1"/>
  <c r="BZ2" i="5"/>
  <c r="BW2" i="5"/>
  <c r="BT2" i="5"/>
  <c r="BQ2" i="5"/>
  <c r="BN2" i="5"/>
  <c r="BK2" i="5"/>
  <c r="BH2" i="5"/>
  <c r="BE2" i="5"/>
  <c r="CF2" i="5"/>
  <c r="BB2" i="5"/>
  <c r="AY2" i="5"/>
  <c r="AV2" i="5"/>
  <c r="AS2" i="5"/>
  <c r="AP2" i="5"/>
  <c r="AM2" i="5"/>
  <c r="AJ2" i="5"/>
  <c r="AG2" i="5"/>
  <c r="AD2" i="5"/>
  <c r="AA2" i="5"/>
  <c r="X2" i="5"/>
  <c r="U2" i="5"/>
  <c r="R2" i="5"/>
  <c r="O2" i="5"/>
  <c r="L2" i="5"/>
  <c r="I2" i="5"/>
  <c r="F2" i="5"/>
  <c r="F3" i="5" s="1"/>
  <c r="C2" i="5"/>
  <c r="CI2" i="5"/>
  <c r="CL2" i="5"/>
  <c r="F79" i="5"/>
  <c r="I79" i="5" s="1"/>
  <c r="L79" i="5" s="1"/>
  <c r="O79" i="5" s="1"/>
  <c r="R79" i="5" s="1"/>
  <c r="U79" i="5" s="1"/>
  <c r="X79" i="5" s="1"/>
  <c r="AA79" i="5" l="1"/>
  <c r="AD79" i="5" s="1"/>
  <c r="AG79" i="5" s="1"/>
  <c r="AJ79" i="5" s="1"/>
  <c r="AM79" i="5" s="1"/>
  <c r="AP79" i="5" s="1"/>
  <c r="AS79" i="5" s="1"/>
  <c r="AV79" i="5" s="1"/>
  <c r="AY79" i="5" s="1"/>
  <c r="BB79" i="5" s="1"/>
  <c r="BE79" i="5" s="1"/>
  <c r="BH79" i="5" s="1"/>
  <c r="BK79" i="5" s="1"/>
  <c r="BN79" i="5" s="1"/>
  <c r="BQ79" i="5" s="1"/>
  <c r="BT79" i="5" s="1"/>
  <c r="BW79" i="5" s="1"/>
  <c r="BZ79" i="5" s="1"/>
  <c r="CC79" i="5" s="1"/>
  <c r="CF79" i="5" s="1"/>
  <c r="CI79" i="5" s="1"/>
  <c r="CL79" i="5" s="1"/>
  <c r="C3" i="5"/>
  <c r="I3" i="5"/>
  <c r="L3" i="5"/>
  <c r="O3" i="5"/>
  <c r="R3" i="5"/>
  <c r="U3" i="5"/>
  <c r="X3" i="5"/>
  <c r="AA3" i="5"/>
  <c r="AD3" i="5"/>
  <c r="AG3" i="5"/>
  <c r="AJ3" i="5"/>
  <c r="AM3" i="5"/>
  <c r="AP3" i="5"/>
  <c r="AS3" i="5"/>
  <c r="AV3" i="5"/>
  <c r="AY3" i="5"/>
  <c r="B4" i="14" l="1"/>
  <c r="D4" i="14"/>
  <c r="B6" i="14"/>
  <c r="D6" i="14"/>
  <c r="B15" i="11"/>
  <c r="B16" i="11" s="1"/>
  <c r="B17" i="11" s="1"/>
  <c r="B7" i="11" s="1"/>
  <c r="B5" i="11"/>
  <c r="B3" i="11"/>
  <c r="B2" i="11"/>
  <c r="B6" i="11"/>
  <c r="B18" i="11"/>
  <c r="B19" i="11"/>
  <c r="B20" i="11"/>
  <c r="B21" i="11"/>
  <c r="B22" i="11"/>
  <c r="B23" i="11"/>
  <c r="B24" i="11"/>
  <c r="B25" i="11"/>
  <c r="B26" i="11"/>
  <c r="B27" i="11"/>
  <c r="B28" i="11"/>
  <c r="B29" i="11"/>
  <c r="B30" i="11"/>
  <c r="B31" i="11"/>
  <c r="B4" i="11"/>
  <c r="K2" i="11" l="1"/>
  <c r="C1" i="5" s="1"/>
  <c r="Z3" i="12"/>
  <c r="AF3" i="12"/>
  <c r="AL3" i="12"/>
  <c r="AR3" i="12"/>
  <c r="AX3" i="12"/>
  <c r="BE3" i="5"/>
  <c r="BD3" i="12"/>
  <c r="BK3" i="5"/>
  <c r="BJ3" i="12"/>
  <c r="BQ3" i="5"/>
  <c r="BP3" i="12"/>
  <c r="BW3" i="5"/>
  <c r="BV3" i="12"/>
  <c r="CC3" i="5"/>
  <c r="CB3" i="12"/>
  <c r="CI3" i="5"/>
  <c r="CH3" i="12"/>
  <c r="AC3" i="12"/>
  <c r="AI3" i="12"/>
  <c r="AO3" i="12"/>
  <c r="AU3" i="12"/>
  <c r="BB3" i="5"/>
  <c r="BA3" i="12"/>
  <c r="BH3" i="5"/>
  <c r="BG3" i="12"/>
  <c r="BN3" i="5"/>
  <c r="BM3" i="12"/>
  <c r="BT3" i="5"/>
  <c r="BS3" i="12"/>
  <c r="BZ3" i="5"/>
  <c r="BY3" i="12"/>
  <c r="CF3" i="5"/>
  <c r="CE3" i="12"/>
  <c r="CL3" i="5"/>
  <c r="CK3" i="12"/>
  <c r="W3" i="12"/>
  <c r="T3" i="12"/>
  <c r="Q3" i="12"/>
  <c r="N3" i="12"/>
  <c r="K3" i="12"/>
  <c r="H3" i="12"/>
  <c r="E3" i="12"/>
  <c r="K30" i="11"/>
  <c r="K28" i="11"/>
  <c r="K26" i="11"/>
  <c r="K24" i="11"/>
  <c r="BQ1" i="5" s="1"/>
  <c r="BP2" i="12" s="1"/>
  <c r="K22" i="11"/>
  <c r="K20" i="11"/>
  <c r="K18" i="11"/>
  <c r="AY1" i="5" s="1"/>
  <c r="K16" i="11"/>
  <c r="AS1" i="5" s="1"/>
  <c r="K6" i="11"/>
  <c r="O1" i="5" s="1"/>
  <c r="K4" i="11"/>
  <c r="I1" i="5" s="1"/>
  <c r="K31" i="11"/>
  <c r="K29" i="11"/>
  <c r="K27" i="11"/>
  <c r="BZ1" i="5" s="1"/>
  <c r="BY2" i="12" s="1"/>
  <c r="K25" i="11"/>
  <c r="K23" i="11"/>
  <c r="K21" i="11"/>
  <c r="K19" i="11"/>
  <c r="BB1" i="5" s="1"/>
  <c r="BA2" i="12" s="1"/>
  <c r="K17" i="11"/>
  <c r="AV1" i="5" s="1"/>
  <c r="K15" i="11"/>
  <c r="AP1" i="5" s="1"/>
  <c r="K5" i="11"/>
  <c r="L1" i="5" s="1"/>
  <c r="K3" i="11"/>
  <c r="F1" i="5" s="1"/>
  <c r="B3" i="12"/>
  <c r="B8" i="11"/>
  <c r="B9" i="11" s="1"/>
  <c r="K7" i="11"/>
  <c r="R1" i="5" s="1"/>
  <c r="F17" i="11"/>
  <c r="C17" i="11"/>
  <c r="E17" i="11" s="1"/>
  <c r="F31" i="11"/>
  <c r="G31" i="11" s="1"/>
  <c r="C31" i="11"/>
  <c r="E31" i="11" s="1"/>
  <c r="F30" i="11"/>
  <c r="G30" i="11" s="1"/>
  <c r="C30" i="11"/>
  <c r="E30" i="11" s="1"/>
  <c r="F29" i="11"/>
  <c r="G29" i="11" s="1"/>
  <c r="C29" i="11"/>
  <c r="E29" i="11" s="1"/>
  <c r="F28" i="11"/>
  <c r="G28" i="11" s="1"/>
  <c r="C28" i="11"/>
  <c r="E28" i="11" s="1"/>
  <c r="F27" i="11"/>
  <c r="G27" i="11" s="1"/>
  <c r="C27" i="11"/>
  <c r="E27" i="11" s="1"/>
  <c r="F26" i="11"/>
  <c r="G26" i="11" s="1"/>
  <c r="C26" i="11"/>
  <c r="E26" i="11" s="1"/>
  <c r="F25" i="11"/>
  <c r="G25" i="11" s="1"/>
  <c r="C25" i="11"/>
  <c r="E25" i="11" s="1"/>
  <c r="F24" i="11"/>
  <c r="G24" i="11" s="1"/>
  <c r="C24" i="11"/>
  <c r="E24" i="11" s="1"/>
  <c r="F23" i="11"/>
  <c r="G23" i="11" s="1"/>
  <c r="C23" i="11"/>
  <c r="E23" i="11" s="1"/>
  <c r="F22" i="11"/>
  <c r="G22" i="11" s="1"/>
  <c r="C22" i="11"/>
  <c r="E22" i="11" s="1"/>
  <c r="F21" i="11"/>
  <c r="G21" i="11" s="1"/>
  <c r="C21" i="11"/>
  <c r="E21" i="11" s="1"/>
  <c r="F20" i="11"/>
  <c r="G20" i="11" s="1"/>
  <c r="C20" i="11"/>
  <c r="E20" i="11" s="1"/>
  <c r="F19" i="11"/>
  <c r="G19" i="11" s="1"/>
  <c r="C19" i="11"/>
  <c r="E19" i="11" s="1"/>
  <c r="F18" i="11"/>
  <c r="G18" i="11" s="1"/>
  <c r="C18" i="11"/>
  <c r="E18" i="11" s="1"/>
  <c r="F6" i="11"/>
  <c r="G6" i="11" s="1"/>
  <c r="C6" i="11"/>
  <c r="E6" i="11" s="1"/>
  <c r="F2" i="11"/>
  <c r="G2" i="11" s="1"/>
  <c r="C2" i="11"/>
  <c r="E2" i="11" s="1"/>
  <c r="F3" i="11"/>
  <c r="G3" i="11" s="1"/>
  <c r="C3" i="11"/>
  <c r="F4" i="11"/>
  <c r="G4" i="11" s="1"/>
  <c r="C4" i="11"/>
  <c r="E4" i="11" s="1"/>
  <c r="F15" i="11"/>
  <c r="G15" i="11" s="1"/>
  <c r="C15" i="11"/>
  <c r="E15" i="11" s="1"/>
  <c r="F5" i="11"/>
  <c r="G5" i="11" s="1"/>
  <c r="C5" i="11"/>
  <c r="E5" i="11" s="1"/>
  <c r="F8" i="11"/>
  <c r="C8" i="11"/>
  <c r="E8" i="11" s="1"/>
  <c r="F7" i="11"/>
  <c r="C7" i="11"/>
  <c r="E7" i="11" s="1"/>
  <c r="F10" i="11"/>
  <c r="C10" i="11"/>
  <c r="E10" i="11" s="1"/>
  <c r="F16" i="11"/>
  <c r="G16" i="11" s="1"/>
  <c r="C16" i="11"/>
  <c r="E16" i="11" s="1"/>
  <c r="F13" i="11"/>
  <c r="G13" i="11" s="1"/>
  <c r="C13" i="11"/>
  <c r="E13" i="11" s="1"/>
  <c r="F12" i="11"/>
  <c r="G12" i="11" s="1"/>
  <c r="C12" i="11"/>
  <c r="E12" i="11" s="1"/>
  <c r="F11" i="11"/>
  <c r="G11" i="11" s="1"/>
  <c r="C11" i="11"/>
  <c r="E11" i="11" s="1"/>
  <c r="C9" i="11"/>
  <c r="E9" i="11" s="1"/>
  <c r="C14" i="11"/>
  <c r="F9" i="11"/>
  <c r="K8" i="11" l="1"/>
  <c r="U1" i="5" s="1"/>
  <c r="B10" i="11"/>
  <c r="BN1" i="5"/>
  <c r="BM2" i="12" s="1"/>
  <c r="CL1" i="5"/>
  <c r="CK2" i="12" s="1"/>
  <c r="BE1" i="5"/>
  <c r="BD2" i="12" s="1"/>
  <c r="CC1" i="5"/>
  <c r="CB2" i="12" s="1"/>
  <c r="BH1" i="5"/>
  <c r="BG2" i="12" s="1"/>
  <c r="BT1" i="5"/>
  <c r="BS2" i="12" s="1"/>
  <c r="CF1" i="5"/>
  <c r="CE2" i="12" s="1"/>
  <c r="BK1" i="5"/>
  <c r="BJ2" i="12" s="1"/>
  <c r="BW1" i="5"/>
  <c r="BV2" i="12" s="1"/>
  <c r="CI1" i="5"/>
  <c r="CH2" i="12" s="1"/>
  <c r="B2" i="12"/>
  <c r="E2" i="12"/>
  <c r="H2" i="12"/>
  <c r="N2" i="12"/>
  <c r="T2" i="12"/>
  <c r="AO2" i="12"/>
  <c r="AR2" i="12"/>
  <c r="AX2" i="12"/>
  <c r="K2" i="12"/>
  <c r="AU2" i="12"/>
  <c r="I5" i="11"/>
  <c r="K9" i="11"/>
  <c r="I4" i="11"/>
  <c r="H27" i="12"/>
  <c r="B11" i="11" l="1"/>
  <c r="K10" i="11"/>
  <c r="AA1" i="5" s="1"/>
  <c r="Z2" i="12" s="1"/>
  <c r="X1" i="5"/>
  <c r="I10" i="11" s="1"/>
  <c r="I7" i="11"/>
  <c r="Q2" i="12"/>
  <c r="I8" i="11"/>
  <c r="F14" i="11"/>
  <c r="A2" i="10"/>
  <c r="A3" i="10" s="1"/>
  <c r="A4" i="10" s="1"/>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E14" i="11"/>
  <c r="A4" i="5"/>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I9" i="11" l="1"/>
  <c r="B12" i="11"/>
  <c r="K11" i="11"/>
  <c r="W2" i="12"/>
  <c r="C4" i="5"/>
  <c r="L4" i="5"/>
  <c r="R4" i="5"/>
  <c r="U4" i="5"/>
  <c r="F4" i="5"/>
  <c r="I4" i="5"/>
  <c r="O4" i="5"/>
  <c r="X4" i="5"/>
  <c r="AA4" i="5"/>
  <c r="AD4" i="5"/>
  <c r="AJ4" i="5"/>
  <c r="AM4" i="5"/>
  <c r="AS4" i="5"/>
  <c r="AY4" i="5"/>
  <c r="AG4" i="5"/>
  <c r="AP4" i="5"/>
  <c r="AV4" i="5"/>
  <c r="G17" i="11"/>
  <c r="G7" i="11"/>
  <c r="G8" i="11"/>
  <c r="CL4" i="5"/>
  <c r="CF4" i="5"/>
  <c r="BZ4" i="5"/>
  <c r="BT4" i="5"/>
  <c r="BN4" i="5"/>
  <c r="BH4" i="5"/>
  <c r="BB4" i="5"/>
  <c r="CI4" i="5"/>
  <c r="CC4" i="5"/>
  <c r="BW4" i="5"/>
  <c r="BQ4" i="5"/>
  <c r="BK4" i="5"/>
  <c r="BE4" i="5"/>
  <c r="A5" i="5"/>
  <c r="G14" i="11"/>
  <c r="F33" i="11"/>
  <c r="B13" i="11" l="1"/>
  <c r="K12" i="11"/>
  <c r="AD1" i="5"/>
  <c r="I11" i="11"/>
  <c r="A6" i="5"/>
  <c r="CH6" i="5" s="1"/>
  <c r="CF6" i="5" s="1"/>
  <c r="C5" i="5"/>
  <c r="I5" i="5"/>
  <c r="F5" i="5"/>
  <c r="L5" i="5"/>
  <c r="O5" i="5"/>
  <c r="X5" i="5"/>
  <c r="AA5" i="5"/>
  <c r="R5" i="5"/>
  <c r="U5" i="5"/>
  <c r="AD5" i="5"/>
  <c r="AG5" i="5"/>
  <c r="AJ5" i="5"/>
  <c r="AP5" i="5"/>
  <c r="AS5" i="5"/>
  <c r="AV5" i="5"/>
  <c r="AY5" i="5"/>
  <c r="AM5" i="5"/>
  <c r="CN6" i="5"/>
  <c r="CL6" i="5" s="1"/>
  <c r="BS6" i="5"/>
  <c r="BQ6" i="5" s="1"/>
  <c r="CL5" i="5"/>
  <c r="CF5" i="5"/>
  <c r="BZ5" i="5"/>
  <c r="BT5" i="5"/>
  <c r="BN5" i="5"/>
  <c r="BH5" i="5"/>
  <c r="BB5" i="5"/>
  <c r="CI5" i="5"/>
  <c r="CC5" i="5"/>
  <c r="BW5" i="5"/>
  <c r="BQ5" i="5"/>
  <c r="BK5" i="5"/>
  <c r="BE5" i="5"/>
  <c r="A8" i="5"/>
  <c r="G33" i="11"/>
  <c r="BD6" i="5" l="1"/>
  <c r="BB6" i="5" s="1"/>
  <c r="BG6" i="5"/>
  <c r="BE6" i="5" s="1"/>
  <c r="CE6" i="5"/>
  <c r="CC6" i="5" s="1"/>
  <c r="BP6" i="5"/>
  <c r="BN6" i="5" s="1"/>
  <c r="BM6" i="5"/>
  <c r="BK6" i="5" s="1"/>
  <c r="BY6" i="5"/>
  <c r="BW6" i="5" s="1"/>
  <c r="CK6" i="5"/>
  <c r="CI6" i="5" s="1"/>
  <c r="BJ6" i="5"/>
  <c r="BH6" i="5" s="1"/>
  <c r="CB6" i="5"/>
  <c r="BZ6" i="5" s="1"/>
  <c r="AG1" i="5"/>
  <c r="AF2" i="12" s="1"/>
  <c r="AC2" i="12"/>
  <c r="B14" i="11"/>
  <c r="K14" i="11" s="1"/>
  <c r="K13" i="11"/>
  <c r="BV6" i="5"/>
  <c r="BT6" i="5" s="1"/>
  <c r="AV8" i="5"/>
  <c r="L8" i="5"/>
  <c r="F8" i="5"/>
  <c r="I8" i="5"/>
  <c r="O8" i="5"/>
  <c r="C8" i="5"/>
  <c r="U8" i="5"/>
  <c r="AD8" i="5"/>
  <c r="R8" i="5"/>
  <c r="X8" i="5"/>
  <c r="AA8" i="5"/>
  <c r="AG8" i="5"/>
  <c r="AP8" i="5"/>
  <c r="AJ8" i="5"/>
  <c r="AM8" i="5"/>
  <c r="AS8" i="5"/>
  <c r="AY8" i="5"/>
  <c r="H6" i="5"/>
  <c r="F6" i="5" s="1"/>
  <c r="N6" i="5"/>
  <c r="L6" i="5" s="1"/>
  <c r="Q6" i="5"/>
  <c r="O6" i="5" s="1"/>
  <c r="E6" i="5"/>
  <c r="C6" i="5" s="1"/>
  <c r="K6" i="5"/>
  <c r="I6" i="5" s="1"/>
  <c r="T6" i="5"/>
  <c r="R6" i="5" s="1"/>
  <c r="W6" i="5"/>
  <c r="U6" i="5" s="1"/>
  <c r="AF6" i="5"/>
  <c r="AD6" i="5" s="1"/>
  <c r="AI6" i="5"/>
  <c r="AG6" i="5" s="1"/>
  <c r="Z6" i="5"/>
  <c r="X6" i="5" s="1"/>
  <c r="AC6" i="5"/>
  <c r="AA6" i="5" s="1"/>
  <c r="AO6" i="5"/>
  <c r="AM6" i="5" s="1"/>
  <c r="AL6" i="5"/>
  <c r="AJ6" i="5" s="1"/>
  <c r="AR6" i="5"/>
  <c r="AP6" i="5" s="1"/>
  <c r="AU6" i="5"/>
  <c r="AS6" i="5" s="1"/>
  <c r="AX6" i="5"/>
  <c r="AV6" i="5" s="1"/>
  <c r="BA6" i="5"/>
  <c r="AY6" i="5" s="1"/>
  <c r="A4" i="12"/>
  <c r="CL8" i="5"/>
  <c r="CF8" i="5"/>
  <c r="BZ8" i="5"/>
  <c r="BT8" i="5"/>
  <c r="BN8" i="5"/>
  <c r="BH8" i="5"/>
  <c r="BB8" i="5"/>
  <c r="CI8" i="5"/>
  <c r="CC8" i="5"/>
  <c r="BW8" i="5"/>
  <c r="BQ8" i="5"/>
  <c r="BK8" i="5"/>
  <c r="BE8" i="5"/>
  <c r="A9" i="5"/>
  <c r="AJ1" i="5" l="1"/>
  <c r="I13" i="11"/>
  <c r="I12" i="11"/>
  <c r="AM1" i="5"/>
  <c r="AL2" i="12" s="1"/>
  <c r="J26" i="11"/>
  <c r="J5" i="11"/>
  <c r="J10" i="11"/>
  <c r="J3" i="11"/>
  <c r="J25" i="11"/>
  <c r="J18" i="11"/>
  <c r="J8" i="11"/>
  <c r="J23" i="11"/>
  <c r="J6" i="11"/>
  <c r="J30" i="11"/>
  <c r="J22" i="11"/>
  <c r="J14" i="11"/>
  <c r="J9" i="11"/>
  <c r="J7" i="11"/>
  <c r="J11" i="11"/>
  <c r="J19" i="11"/>
  <c r="J27" i="11"/>
  <c r="J13" i="11"/>
  <c r="J21" i="11"/>
  <c r="J29" i="11"/>
  <c r="J28" i="11"/>
  <c r="J24" i="11"/>
  <c r="J20" i="11"/>
  <c r="J2" i="11"/>
  <c r="J12" i="11"/>
  <c r="J16" i="11"/>
  <c r="J4" i="11"/>
  <c r="J15" i="11"/>
  <c r="A10" i="5"/>
  <c r="CL10" i="5" s="1"/>
  <c r="C9" i="5"/>
  <c r="I9" i="5"/>
  <c r="F9" i="5"/>
  <c r="L9" i="5"/>
  <c r="O9" i="5"/>
  <c r="X9" i="5"/>
  <c r="AA9" i="5"/>
  <c r="R9" i="5"/>
  <c r="U9" i="5"/>
  <c r="AD9" i="5"/>
  <c r="AG9" i="5"/>
  <c r="AJ9" i="5"/>
  <c r="AP9" i="5"/>
  <c r="AS9" i="5"/>
  <c r="AV9" i="5"/>
  <c r="AY9" i="5"/>
  <c r="AM9" i="5"/>
  <c r="T4" i="12"/>
  <c r="U4" i="12" s="1"/>
  <c r="CH4" i="12"/>
  <c r="CI4" i="12" s="1"/>
  <c r="CB4" i="12"/>
  <c r="CC4" i="12" s="1"/>
  <c r="BV4" i="12"/>
  <c r="BW4" i="12" s="1"/>
  <c r="CK4" i="12"/>
  <c r="CL4" i="12" s="1"/>
  <c r="CE4" i="12"/>
  <c r="CF4" i="12" s="1"/>
  <c r="BY4" i="12"/>
  <c r="BZ4" i="12" s="1"/>
  <c r="BS4" i="12"/>
  <c r="BT4" i="12" s="1"/>
  <c r="BP4" i="12"/>
  <c r="BQ4" i="12" s="1"/>
  <c r="BJ4" i="12"/>
  <c r="BK4" i="12" s="1"/>
  <c r="BD4" i="12"/>
  <c r="BE4" i="12" s="1"/>
  <c r="AX4" i="12"/>
  <c r="AY4" i="12" s="1"/>
  <c r="BM4" i="12"/>
  <c r="BN4" i="12" s="1"/>
  <c r="BG4" i="12"/>
  <c r="BH4" i="12" s="1"/>
  <c r="BA4" i="12"/>
  <c r="BB4" i="12" s="1"/>
  <c r="AU4" i="12"/>
  <c r="AV4" i="12" s="1"/>
  <c r="AO4" i="12"/>
  <c r="AP4" i="12" s="1"/>
  <c r="AI4" i="12"/>
  <c r="AJ4" i="12" s="1"/>
  <c r="AC4" i="12"/>
  <c r="AD4" i="12" s="1"/>
  <c r="W4" i="12"/>
  <c r="X4" i="12" s="1"/>
  <c r="Q4" i="12"/>
  <c r="R4" i="12" s="1"/>
  <c r="K4" i="12"/>
  <c r="L4" i="12" s="1"/>
  <c r="E4" i="12"/>
  <c r="F4" i="12" s="1"/>
  <c r="AR4" i="12"/>
  <c r="AS4" i="12" s="1"/>
  <c r="AL4" i="12"/>
  <c r="AM4" i="12" s="1"/>
  <c r="AF4" i="12"/>
  <c r="AG4" i="12" s="1"/>
  <c r="Z4" i="12"/>
  <c r="AA4" i="12" s="1"/>
  <c r="N4" i="12"/>
  <c r="O4" i="12" s="1"/>
  <c r="H4" i="12"/>
  <c r="I4" i="12" s="1"/>
  <c r="B4" i="12"/>
  <c r="B26" i="12" s="1"/>
  <c r="A5" i="12"/>
  <c r="CL9" i="5"/>
  <c r="CF9" i="5"/>
  <c r="BZ9" i="5"/>
  <c r="BT9" i="5"/>
  <c r="BN9" i="5"/>
  <c r="BH9" i="5"/>
  <c r="BB9" i="5"/>
  <c r="CI9" i="5"/>
  <c r="CC9" i="5"/>
  <c r="BW9" i="5"/>
  <c r="BQ9" i="5"/>
  <c r="BK9" i="5"/>
  <c r="BE9" i="5"/>
  <c r="CI10" i="5" l="1"/>
  <c r="BK10" i="5"/>
  <c r="BT10" i="5"/>
  <c r="BW10" i="5"/>
  <c r="BH10" i="5"/>
  <c r="CF10" i="5"/>
  <c r="A11" i="5"/>
  <c r="L11" i="5" s="1"/>
  <c r="BE10" i="5"/>
  <c r="BQ10" i="5"/>
  <c r="CC10" i="5"/>
  <c r="BB10" i="5"/>
  <c r="BN10" i="5"/>
  <c r="BZ10" i="5"/>
  <c r="J31" i="11"/>
  <c r="I14" i="11"/>
  <c r="I15" i="11"/>
  <c r="I17" i="11"/>
  <c r="I16" i="11"/>
  <c r="AI2" i="12"/>
  <c r="I29" i="11"/>
  <c r="I31" i="11"/>
  <c r="I2" i="11"/>
  <c r="I6" i="11"/>
  <c r="I22" i="11"/>
  <c r="I30" i="11"/>
  <c r="I24" i="11"/>
  <c r="I19" i="11"/>
  <c r="I20" i="11"/>
  <c r="I21" i="11"/>
  <c r="I3" i="11"/>
  <c r="I25" i="11"/>
  <c r="I26" i="11"/>
  <c r="I23" i="11"/>
  <c r="I27" i="11"/>
  <c r="I28" i="11"/>
  <c r="I18" i="11"/>
  <c r="F11" i="5"/>
  <c r="O11" i="5"/>
  <c r="I11" i="5"/>
  <c r="U11" i="5"/>
  <c r="AG11" i="5"/>
  <c r="AA11" i="5"/>
  <c r="AJ11" i="5"/>
  <c r="AS11" i="5"/>
  <c r="AY11" i="5"/>
  <c r="C10" i="5"/>
  <c r="F10" i="5"/>
  <c r="R10" i="5"/>
  <c r="AG10" i="5"/>
  <c r="I10" i="5"/>
  <c r="L10" i="5"/>
  <c r="O10" i="5"/>
  <c r="X10" i="5"/>
  <c r="AA10" i="5"/>
  <c r="U10" i="5"/>
  <c r="AD10" i="5"/>
  <c r="AM10" i="5"/>
  <c r="AS10" i="5"/>
  <c r="AV10" i="5"/>
  <c r="AY10" i="5"/>
  <c r="AJ10" i="5"/>
  <c r="AP10" i="5"/>
  <c r="CK5" i="12"/>
  <c r="CL5" i="12" s="1"/>
  <c r="CE5" i="12"/>
  <c r="CF5" i="12" s="1"/>
  <c r="BY5" i="12"/>
  <c r="BZ5" i="12" s="1"/>
  <c r="BS5" i="12"/>
  <c r="BT5" i="12" s="1"/>
  <c r="CH5" i="12"/>
  <c r="CI5" i="12" s="1"/>
  <c r="CB5" i="12"/>
  <c r="CC5" i="12" s="1"/>
  <c r="BV5" i="12"/>
  <c r="BW5" i="12" s="1"/>
  <c r="BM5" i="12"/>
  <c r="BN5" i="12" s="1"/>
  <c r="BG5" i="12"/>
  <c r="BH5" i="12" s="1"/>
  <c r="BA5" i="12"/>
  <c r="BB5" i="12" s="1"/>
  <c r="AU5" i="12"/>
  <c r="AV5" i="12" s="1"/>
  <c r="BP5" i="12"/>
  <c r="BQ5" i="12" s="1"/>
  <c r="BJ5" i="12"/>
  <c r="BK5" i="12" s="1"/>
  <c r="BD5" i="12"/>
  <c r="BE5" i="12" s="1"/>
  <c r="AX5" i="12"/>
  <c r="AY5" i="12" s="1"/>
  <c r="AR5" i="12"/>
  <c r="AS5" i="12" s="1"/>
  <c r="AL5" i="12"/>
  <c r="AM5" i="12" s="1"/>
  <c r="AF5" i="12"/>
  <c r="AG5" i="12" s="1"/>
  <c r="Z5" i="12"/>
  <c r="AA5" i="12" s="1"/>
  <c r="T5" i="12"/>
  <c r="U5" i="12" s="1"/>
  <c r="N5" i="12"/>
  <c r="O5" i="12" s="1"/>
  <c r="H5" i="12"/>
  <c r="I5" i="12" s="1"/>
  <c r="AO5" i="12"/>
  <c r="AP5" i="12" s="1"/>
  <c r="AI5" i="12"/>
  <c r="AJ5" i="12" s="1"/>
  <c r="AC5" i="12"/>
  <c r="AD5" i="12" s="1"/>
  <c r="W5" i="12"/>
  <c r="X5" i="12" s="1"/>
  <c r="Q5" i="12"/>
  <c r="R5" i="12" s="1"/>
  <c r="K5" i="12"/>
  <c r="L5" i="12" s="1"/>
  <c r="E5" i="12"/>
  <c r="F5" i="12" s="1"/>
  <c r="B5" i="12"/>
  <c r="A6" i="12"/>
  <c r="C4" i="12"/>
  <c r="CL11" i="5"/>
  <c r="BZ11" i="5"/>
  <c r="BN11" i="5"/>
  <c r="BB11" i="5"/>
  <c r="CC11" i="5"/>
  <c r="BQ11" i="5"/>
  <c r="BE11" i="5"/>
  <c r="A12" i="5" l="1"/>
  <c r="K12" i="5" s="1"/>
  <c r="I12" i="5" s="1"/>
  <c r="BK11" i="5"/>
  <c r="BW11" i="5"/>
  <c r="CI11" i="5"/>
  <c r="BH11" i="5"/>
  <c r="BT11" i="5"/>
  <c r="CF11" i="5"/>
  <c r="AV11" i="5"/>
  <c r="AP11" i="5"/>
  <c r="AM11" i="5"/>
  <c r="X11" i="5"/>
  <c r="AD11" i="5"/>
  <c r="R11" i="5"/>
  <c r="C11" i="5"/>
  <c r="C5" i="12"/>
  <c r="B27" i="12"/>
  <c r="E12" i="5"/>
  <c r="C12" i="5" s="1"/>
  <c r="H12" i="5"/>
  <c r="F12" i="5" s="1"/>
  <c r="Q12" i="5"/>
  <c r="O12" i="5" s="1"/>
  <c r="AC12" i="5"/>
  <c r="AA12" i="5" s="1"/>
  <c r="W12" i="5"/>
  <c r="U12" i="5" s="1"/>
  <c r="AI12" i="5"/>
  <c r="AG12" i="5" s="1"/>
  <c r="AR12" i="5"/>
  <c r="AP12" i="5" s="1"/>
  <c r="AX12" i="5"/>
  <c r="AV12" i="5" s="1"/>
  <c r="AO12" i="5"/>
  <c r="AM12" i="5" s="1"/>
  <c r="CH6" i="12"/>
  <c r="CI6" i="12" s="1"/>
  <c r="CB6" i="12"/>
  <c r="CC6" i="12" s="1"/>
  <c r="BV6" i="12"/>
  <c r="BW6" i="12" s="1"/>
  <c r="CK6" i="12"/>
  <c r="CL6" i="12" s="1"/>
  <c r="CE6" i="12"/>
  <c r="CF6" i="12" s="1"/>
  <c r="BY6" i="12"/>
  <c r="BZ6" i="12" s="1"/>
  <c r="BS6" i="12"/>
  <c r="BT6" i="12" s="1"/>
  <c r="BP6" i="12"/>
  <c r="BQ6" i="12" s="1"/>
  <c r="BJ6" i="12"/>
  <c r="BK6" i="12" s="1"/>
  <c r="BD6" i="12"/>
  <c r="BE6" i="12" s="1"/>
  <c r="AX6" i="12"/>
  <c r="AY6" i="12" s="1"/>
  <c r="BM6" i="12"/>
  <c r="BN6" i="12" s="1"/>
  <c r="BG6" i="12"/>
  <c r="BH6" i="12" s="1"/>
  <c r="BA6" i="12"/>
  <c r="BB6" i="12" s="1"/>
  <c r="AU6" i="12"/>
  <c r="AV6" i="12" s="1"/>
  <c r="AO6" i="12"/>
  <c r="AP6" i="12" s="1"/>
  <c r="AI6" i="12"/>
  <c r="AJ6" i="12" s="1"/>
  <c r="AC6" i="12"/>
  <c r="AD6" i="12" s="1"/>
  <c r="W6" i="12"/>
  <c r="X6" i="12" s="1"/>
  <c r="Q6" i="12"/>
  <c r="R6" i="12" s="1"/>
  <c r="K6" i="12"/>
  <c r="L6" i="12" s="1"/>
  <c r="E6" i="12"/>
  <c r="F6" i="12" s="1"/>
  <c r="AR6" i="12"/>
  <c r="AS6" i="12" s="1"/>
  <c r="AL6" i="12"/>
  <c r="AM6" i="12" s="1"/>
  <c r="AF6" i="12"/>
  <c r="AG6" i="12" s="1"/>
  <c r="Z6" i="12"/>
  <c r="AA6" i="12" s="1"/>
  <c r="T6" i="12"/>
  <c r="U6" i="12" s="1"/>
  <c r="N6" i="12"/>
  <c r="O6" i="12" s="1"/>
  <c r="H6" i="12"/>
  <c r="I6" i="12" s="1"/>
  <c r="E27" i="12"/>
  <c r="E28" i="12"/>
  <c r="AC27" i="12"/>
  <c r="AC28" i="12"/>
  <c r="BY27" i="12"/>
  <c r="BY28" i="12"/>
  <c r="BJ27" i="12"/>
  <c r="BJ28" i="12"/>
  <c r="CH27" i="12"/>
  <c r="CH28" i="12"/>
  <c r="AU27" i="12"/>
  <c r="AU28" i="12"/>
  <c r="BS27" i="12"/>
  <c r="BS28" i="12"/>
  <c r="B6" i="12"/>
  <c r="C6" i="12" s="1"/>
  <c r="CK27" i="12"/>
  <c r="CK28" i="12"/>
  <c r="AX27" i="12"/>
  <c r="AX28" i="12"/>
  <c r="AI27" i="12"/>
  <c r="AI28" i="12"/>
  <c r="BG27" i="12"/>
  <c r="BG28" i="12"/>
  <c r="AF27" i="12"/>
  <c r="AF28" i="12"/>
  <c r="BA27" i="12"/>
  <c r="BA28" i="12"/>
  <c r="N27" i="12"/>
  <c r="N28" i="12"/>
  <c r="AL27" i="12"/>
  <c r="AL28" i="12"/>
  <c r="W27" i="12"/>
  <c r="W28" i="12"/>
  <c r="T27" i="12"/>
  <c r="T28" i="12"/>
  <c r="AR27" i="12"/>
  <c r="AR28" i="12"/>
  <c r="BP27" i="12"/>
  <c r="BP28" i="12"/>
  <c r="A7" i="12"/>
  <c r="Q27" i="12"/>
  <c r="Q28" i="12"/>
  <c r="AO27" i="12"/>
  <c r="AO28" i="12"/>
  <c r="BM27" i="12"/>
  <c r="BM28" i="12"/>
  <c r="Z27" i="12"/>
  <c r="Z28" i="12"/>
  <c r="BV27" i="12"/>
  <c r="BV28" i="12"/>
  <c r="K27" i="12"/>
  <c r="K28" i="12"/>
  <c r="CE27" i="12"/>
  <c r="CE28" i="12"/>
  <c r="BD27" i="12"/>
  <c r="BD28" i="12"/>
  <c r="CB27" i="12"/>
  <c r="CB28" i="12"/>
  <c r="CN12" i="5"/>
  <c r="CL12" i="5" s="1"/>
  <c r="CB12" i="5"/>
  <c r="BZ12" i="5" s="1"/>
  <c r="BP12" i="5"/>
  <c r="BN12" i="5" s="1"/>
  <c r="BD12" i="5"/>
  <c r="BB12" i="5" s="1"/>
  <c r="CE12" i="5"/>
  <c r="CC12" i="5" s="1"/>
  <c r="BS12" i="5"/>
  <c r="BQ12" i="5" s="1"/>
  <c r="BG12" i="5"/>
  <c r="BE12" i="5" s="1"/>
  <c r="A13" i="5"/>
  <c r="BM12" i="5" l="1"/>
  <c r="BK12" i="5" s="1"/>
  <c r="BY12" i="5"/>
  <c r="BW12" i="5" s="1"/>
  <c r="CK12" i="5"/>
  <c r="CI12" i="5" s="1"/>
  <c r="BJ12" i="5"/>
  <c r="BH12" i="5" s="1"/>
  <c r="BV12" i="5"/>
  <c r="BT12" i="5" s="1"/>
  <c r="CH12" i="5"/>
  <c r="CF12" i="5" s="1"/>
  <c r="BA12" i="5"/>
  <c r="AY12" i="5" s="1"/>
  <c r="AU12" i="5"/>
  <c r="AS12" i="5" s="1"/>
  <c r="AL12" i="5"/>
  <c r="AJ12" i="5" s="1"/>
  <c r="AF12" i="5"/>
  <c r="AD12" i="5" s="1"/>
  <c r="T12" i="5"/>
  <c r="R12" i="5" s="1"/>
  <c r="Z12" i="5"/>
  <c r="X12" i="5" s="1"/>
  <c r="N12" i="5"/>
  <c r="L12" i="5" s="1"/>
  <c r="H13" i="5"/>
  <c r="F13" i="5" s="1"/>
  <c r="N13" i="5"/>
  <c r="L13" i="5" s="1"/>
  <c r="Q13" i="5"/>
  <c r="O13" i="5" s="1"/>
  <c r="E13" i="5"/>
  <c r="C13" i="5" s="1"/>
  <c r="K13" i="5"/>
  <c r="I13" i="5" s="1"/>
  <c r="T13" i="5"/>
  <c r="R13" i="5" s="1"/>
  <c r="W13" i="5"/>
  <c r="U13" i="5" s="1"/>
  <c r="AF13" i="5"/>
  <c r="AD13" i="5" s="1"/>
  <c r="AI13" i="5"/>
  <c r="AG13" i="5" s="1"/>
  <c r="Z13" i="5"/>
  <c r="X13" i="5" s="1"/>
  <c r="AC13" i="5"/>
  <c r="AA13" i="5" s="1"/>
  <c r="AO13" i="5"/>
  <c r="AM13" i="5" s="1"/>
  <c r="AL13" i="5"/>
  <c r="AJ13" i="5" s="1"/>
  <c r="AR13" i="5"/>
  <c r="AP13" i="5" s="1"/>
  <c r="AU13" i="5"/>
  <c r="AS13" i="5" s="1"/>
  <c r="AX13" i="5"/>
  <c r="AV13" i="5" s="1"/>
  <c r="BA13" i="5"/>
  <c r="AY13" i="5" s="1"/>
  <c r="CK7" i="12"/>
  <c r="CL7" i="12" s="1"/>
  <c r="CE7" i="12"/>
  <c r="CF7" i="12" s="1"/>
  <c r="BY7" i="12"/>
  <c r="BZ7" i="12" s="1"/>
  <c r="CH7" i="12"/>
  <c r="CI7" i="12" s="1"/>
  <c r="CB7" i="12"/>
  <c r="CC7" i="12" s="1"/>
  <c r="BV7" i="12"/>
  <c r="BW7" i="12" s="1"/>
  <c r="BS7" i="12"/>
  <c r="BT7" i="12" s="1"/>
  <c r="BM7" i="12"/>
  <c r="BN7" i="12" s="1"/>
  <c r="BG7" i="12"/>
  <c r="BH7" i="12" s="1"/>
  <c r="BA7" i="12"/>
  <c r="BB7" i="12" s="1"/>
  <c r="AU7" i="12"/>
  <c r="AV7" i="12" s="1"/>
  <c r="BP7" i="12"/>
  <c r="BQ7" i="12" s="1"/>
  <c r="BJ7" i="12"/>
  <c r="BK7" i="12" s="1"/>
  <c r="BD7" i="12"/>
  <c r="BE7" i="12" s="1"/>
  <c r="AX7" i="12"/>
  <c r="AY7" i="12" s="1"/>
  <c r="AR7" i="12"/>
  <c r="AS7" i="12" s="1"/>
  <c r="AL7" i="12"/>
  <c r="AM7" i="12" s="1"/>
  <c r="AF7" i="12"/>
  <c r="AG7" i="12" s="1"/>
  <c r="Z7" i="12"/>
  <c r="AA7" i="12" s="1"/>
  <c r="T7" i="12"/>
  <c r="U7" i="12" s="1"/>
  <c r="N7" i="12"/>
  <c r="O7" i="12" s="1"/>
  <c r="H7" i="12"/>
  <c r="I7" i="12" s="1"/>
  <c r="AO7" i="12"/>
  <c r="AP7" i="12" s="1"/>
  <c r="AI7" i="12"/>
  <c r="AJ7" i="12" s="1"/>
  <c r="AC7" i="12"/>
  <c r="AD7" i="12" s="1"/>
  <c r="W7" i="12"/>
  <c r="X7" i="12" s="1"/>
  <c r="Q7" i="12"/>
  <c r="R7" i="12" s="1"/>
  <c r="K7" i="12"/>
  <c r="L7" i="12" s="1"/>
  <c r="E7" i="12"/>
  <c r="F7" i="12" s="1"/>
  <c r="B7" i="12"/>
  <c r="C7" i="12" s="1"/>
  <c r="A8" i="12"/>
  <c r="CK13" i="5"/>
  <c r="CI13" i="5" s="1"/>
  <c r="CE13" i="5"/>
  <c r="CC13" i="5" s="1"/>
  <c r="BY13" i="5"/>
  <c r="BS13" i="5"/>
  <c r="BM13" i="5"/>
  <c r="BK13" i="5" s="1"/>
  <c r="BG13" i="5"/>
  <c r="BE13" i="5" s="1"/>
  <c r="CH13" i="5"/>
  <c r="CF13" i="5" s="1"/>
  <c r="BV13" i="5"/>
  <c r="BT13" i="5" s="1"/>
  <c r="BJ13" i="5"/>
  <c r="BH13" i="5" s="1"/>
  <c r="CN13" i="5"/>
  <c r="CL13" i="5" s="1"/>
  <c r="CB13" i="5"/>
  <c r="BZ13" i="5" s="1"/>
  <c r="BP13" i="5"/>
  <c r="BN13" i="5" s="1"/>
  <c r="BD13" i="5"/>
  <c r="BB13" i="5" s="1"/>
  <c r="BQ13" i="5"/>
  <c r="BW13" i="5"/>
  <c r="A14" i="5"/>
  <c r="E14" i="5" l="1"/>
  <c r="C14" i="5" s="1"/>
  <c r="K14" i="5"/>
  <c r="I14" i="5" s="1"/>
  <c r="H14" i="5"/>
  <c r="F14" i="5" s="1"/>
  <c r="N14" i="5"/>
  <c r="L14" i="5" s="1"/>
  <c r="Q14" i="5"/>
  <c r="O14" i="5" s="1"/>
  <c r="Z14" i="5"/>
  <c r="X14" i="5" s="1"/>
  <c r="AC14" i="5"/>
  <c r="AA14" i="5" s="1"/>
  <c r="T14" i="5"/>
  <c r="R14" i="5" s="1"/>
  <c r="W14" i="5"/>
  <c r="U14" i="5" s="1"/>
  <c r="AF14" i="5"/>
  <c r="AD14" i="5" s="1"/>
  <c r="AI14" i="5"/>
  <c r="AG14" i="5" s="1"/>
  <c r="AL14" i="5"/>
  <c r="AJ14" i="5" s="1"/>
  <c r="AR14" i="5"/>
  <c r="AP14" i="5" s="1"/>
  <c r="AU14" i="5"/>
  <c r="AS14" i="5" s="1"/>
  <c r="AX14" i="5"/>
  <c r="AV14" i="5" s="1"/>
  <c r="BA14" i="5"/>
  <c r="AY14" i="5" s="1"/>
  <c r="AO14" i="5"/>
  <c r="AM14" i="5" s="1"/>
  <c r="CH8" i="12"/>
  <c r="CI8" i="12" s="1"/>
  <c r="CB8" i="12"/>
  <c r="CC8" i="12" s="1"/>
  <c r="BV8" i="12"/>
  <c r="BW8" i="12" s="1"/>
  <c r="CK8" i="12"/>
  <c r="CL8" i="12" s="1"/>
  <c r="CE8" i="12"/>
  <c r="CF8" i="12" s="1"/>
  <c r="BY8" i="12"/>
  <c r="BZ8" i="12" s="1"/>
  <c r="BS8" i="12"/>
  <c r="BT8" i="12" s="1"/>
  <c r="BP8" i="12"/>
  <c r="BQ8" i="12" s="1"/>
  <c r="BJ8" i="12"/>
  <c r="BK8" i="12" s="1"/>
  <c r="BD8" i="12"/>
  <c r="BE8" i="12" s="1"/>
  <c r="AX8" i="12"/>
  <c r="AY8" i="12" s="1"/>
  <c r="BM8" i="12"/>
  <c r="BN8" i="12" s="1"/>
  <c r="BG8" i="12"/>
  <c r="BH8" i="12" s="1"/>
  <c r="BA8" i="12"/>
  <c r="BB8" i="12" s="1"/>
  <c r="AU8" i="12"/>
  <c r="AV8" i="12" s="1"/>
  <c r="AO8" i="12"/>
  <c r="AP8" i="12" s="1"/>
  <c r="AI8" i="12"/>
  <c r="AJ8" i="12" s="1"/>
  <c r="AC8" i="12"/>
  <c r="AD8" i="12" s="1"/>
  <c r="W8" i="12"/>
  <c r="X8" i="12" s="1"/>
  <c r="Q8" i="12"/>
  <c r="R8" i="12" s="1"/>
  <c r="K8" i="12"/>
  <c r="L8" i="12" s="1"/>
  <c r="E8" i="12"/>
  <c r="F8" i="12" s="1"/>
  <c r="AR8" i="12"/>
  <c r="AS8" i="12" s="1"/>
  <c r="AL8" i="12"/>
  <c r="AM8" i="12" s="1"/>
  <c r="AF8" i="12"/>
  <c r="AG8" i="12" s="1"/>
  <c r="Z8" i="12"/>
  <c r="AA8" i="12" s="1"/>
  <c r="T8" i="12"/>
  <c r="U8" i="12" s="1"/>
  <c r="N8" i="12"/>
  <c r="O8" i="12" s="1"/>
  <c r="H8" i="12"/>
  <c r="I8" i="12" s="1"/>
  <c r="B8" i="12"/>
  <c r="C8" i="12" s="1"/>
  <c r="A9" i="12"/>
  <c r="CN14" i="5"/>
  <c r="CL14" i="5" s="1"/>
  <c r="CH14" i="5"/>
  <c r="CF14" i="5" s="1"/>
  <c r="CB14" i="5"/>
  <c r="BZ14" i="5" s="1"/>
  <c r="BV14" i="5"/>
  <c r="BT14" i="5" s="1"/>
  <c r="BP14" i="5"/>
  <c r="BN14" i="5" s="1"/>
  <c r="BJ14" i="5"/>
  <c r="BH14" i="5" s="1"/>
  <c r="BD14" i="5"/>
  <c r="BB14" i="5" s="1"/>
  <c r="CK14" i="5"/>
  <c r="CI14" i="5" s="1"/>
  <c r="CE14" i="5"/>
  <c r="CC14" i="5" s="1"/>
  <c r="BY14" i="5"/>
  <c r="BS14" i="5"/>
  <c r="BQ14" i="5" s="1"/>
  <c r="BM14" i="5"/>
  <c r="BK14" i="5" s="1"/>
  <c r="BG14" i="5"/>
  <c r="BE14" i="5" s="1"/>
  <c r="BW14" i="5"/>
  <c r="A15" i="5"/>
  <c r="H15" i="5" l="1"/>
  <c r="F15" i="5" s="1"/>
  <c r="N15" i="5"/>
  <c r="L15" i="5" s="1"/>
  <c r="Q15" i="5"/>
  <c r="O15" i="5" s="1"/>
  <c r="E15" i="5"/>
  <c r="C15" i="5" s="1"/>
  <c r="K15" i="5"/>
  <c r="I15" i="5" s="1"/>
  <c r="T15" i="5"/>
  <c r="R15" i="5" s="1"/>
  <c r="W15" i="5"/>
  <c r="U15" i="5" s="1"/>
  <c r="AF15" i="5"/>
  <c r="AD15" i="5" s="1"/>
  <c r="AI15" i="5"/>
  <c r="AG15" i="5" s="1"/>
  <c r="Z15" i="5"/>
  <c r="X15" i="5" s="1"/>
  <c r="AC15" i="5"/>
  <c r="AA15" i="5" s="1"/>
  <c r="AO15" i="5"/>
  <c r="AM15" i="5" s="1"/>
  <c r="AL15" i="5"/>
  <c r="AJ15" i="5" s="1"/>
  <c r="AR15" i="5"/>
  <c r="AP15" i="5" s="1"/>
  <c r="AU15" i="5"/>
  <c r="AS15" i="5" s="1"/>
  <c r="AX15" i="5"/>
  <c r="AV15" i="5" s="1"/>
  <c r="BA15" i="5"/>
  <c r="AY15" i="5" s="1"/>
  <c r="CK9" i="12"/>
  <c r="CL9" i="12" s="1"/>
  <c r="CE9" i="12"/>
  <c r="CF9" i="12" s="1"/>
  <c r="BY9" i="12"/>
  <c r="BZ9" i="12" s="1"/>
  <c r="CH9" i="12"/>
  <c r="CI9" i="12" s="1"/>
  <c r="CB9" i="12"/>
  <c r="CC9" i="12" s="1"/>
  <c r="BV9" i="12"/>
  <c r="BW9" i="12" s="1"/>
  <c r="BM9" i="12"/>
  <c r="BN9" i="12" s="1"/>
  <c r="BG9" i="12"/>
  <c r="BH9" i="12" s="1"/>
  <c r="BA9" i="12"/>
  <c r="BB9" i="12" s="1"/>
  <c r="AU9" i="12"/>
  <c r="AV9" i="12" s="1"/>
  <c r="BS9" i="12"/>
  <c r="BT9" i="12" s="1"/>
  <c r="BP9" i="12"/>
  <c r="BQ9" i="12" s="1"/>
  <c r="BJ9" i="12"/>
  <c r="BK9" i="12" s="1"/>
  <c r="BD9" i="12"/>
  <c r="BE9" i="12" s="1"/>
  <c r="AX9" i="12"/>
  <c r="AY9" i="12" s="1"/>
  <c r="AR9" i="12"/>
  <c r="AS9" i="12" s="1"/>
  <c r="AL9" i="12"/>
  <c r="AM9" i="12" s="1"/>
  <c r="AF9" i="12"/>
  <c r="AG9" i="12" s="1"/>
  <c r="Z9" i="12"/>
  <c r="AA9" i="12" s="1"/>
  <c r="T9" i="12"/>
  <c r="U9" i="12" s="1"/>
  <c r="N9" i="12"/>
  <c r="O9" i="12" s="1"/>
  <c r="H9" i="12"/>
  <c r="I9" i="12" s="1"/>
  <c r="AO9" i="12"/>
  <c r="AP9" i="12" s="1"/>
  <c r="AI9" i="12"/>
  <c r="AJ9" i="12" s="1"/>
  <c r="AC9" i="12"/>
  <c r="AD9" i="12" s="1"/>
  <c r="W9" i="12"/>
  <c r="X9" i="12" s="1"/>
  <c r="Q9" i="12"/>
  <c r="R9" i="12" s="1"/>
  <c r="K9" i="12"/>
  <c r="L9" i="12" s="1"/>
  <c r="E9" i="12"/>
  <c r="F9" i="12" s="1"/>
  <c r="B9" i="12"/>
  <c r="C9" i="12" s="1"/>
  <c r="A10" i="12"/>
  <c r="CN15" i="5"/>
  <c r="CL15" i="5" s="1"/>
  <c r="CH15" i="5"/>
  <c r="CF15" i="5" s="1"/>
  <c r="CB15" i="5"/>
  <c r="BZ15" i="5" s="1"/>
  <c r="BV15" i="5"/>
  <c r="BT15" i="5" s="1"/>
  <c r="BP15" i="5"/>
  <c r="BN15" i="5" s="1"/>
  <c r="BJ15" i="5"/>
  <c r="BD15" i="5"/>
  <c r="BB15" i="5" s="1"/>
  <c r="CK15" i="5"/>
  <c r="CI15" i="5" s="1"/>
  <c r="CE15" i="5"/>
  <c r="CC15" i="5" s="1"/>
  <c r="BY15" i="5"/>
  <c r="BW15" i="5" s="1"/>
  <c r="BS15" i="5"/>
  <c r="BQ15" i="5" s="1"/>
  <c r="BM15" i="5"/>
  <c r="BK15" i="5" s="1"/>
  <c r="BG15" i="5"/>
  <c r="BE15" i="5" s="1"/>
  <c r="BH15" i="5"/>
  <c r="A16" i="5"/>
  <c r="AM16" i="5" l="1"/>
  <c r="L16" i="5"/>
  <c r="O16" i="5"/>
  <c r="C16" i="5"/>
  <c r="F16" i="5"/>
  <c r="I16" i="5"/>
  <c r="U16" i="5"/>
  <c r="AA16" i="5"/>
  <c r="AG16" i="5"/>
  <c r="R16" i="5"/>
  <c r="X16" i="5"/>
  <c r="AD16" i="5"/>
  <c r="AJ16" i="5"/>
  <c r="AP16" i="5"/>
  <c r="AS16" i="5"/>
  <c r="AV16" i="5"/>
  <c r="AY16" i="5"/>
  <c r="CH10" i="12"/>
  <c r="CI10" i="12" s="1"/>
  <c r="CB10" i="12"/>
  <c r="CC10" i="12" s="1"/>
  <c r="BV10" i="12"/>
  <c r="BW10" i="12" s="1"/>
  <c r="CK10" i="12"/>
  <c r="CL10" i="12" s="1"/>
  <c r="CE10" i="12"/>
  <c r="CF10" i="12" s="1"/>
  <c r="BY10" i="12"/>
  <c r="BZ10" i="12" s="1"/>
  <c r="BS10" i="12"/>
  <c r="BT10" i="12" s="1"/>
  <c r="BP10" i="12"/>
  <c r="BQ10" i="12" s="1"/>
  <c r="BJ10" i="12"/>
  <c r="BK10" i="12" s="1"/>
  <c r="BD10" i="12"/>
  <c r="BE10" i="12" s="1"/>
  <c r="AX10" i="12"/>
  <c r="AY10" i="12" s="1"/>
  <c r="BM10" i="12"/>
  <c r="BN10" i="12" s="1"/>
  <c r="BG10" i="12"/>
  <c r="BH10" i="12" s="1"/>
  <c r="BA10" i="12"/>
  <c r="BB10" i="12" s="1"/>
  <c r="AU10" i="12"/>
  <c r="AV10" i="12" s="1"/>
  <c r="AO10" i="12"/>
  <c r="AP10" i="12" s="1"/>
  <c r="AI10" i="12"/>
  <c r="AJ10" i="12" s="1"/>
  <c r="AC10" i="12"/>
  <c r="AD10" i="12" s="1"/>
  <c r="W10" i="12"/>
  <c r="X10" i="12" s="1"/>
  <c r="Q10" i="12"/>
  <c r="R10" i="12" s="1"/>
  <c r="K10" i="12"/>
  <c r="L10" i="12" s="1"/>
  <c r="E10" i="12"/>
  <c r="F10" i="12" s="1"/>
  <c r="AR10" i="12"/>
  <c r="AS10" i="12" s="1"/>
  <c r="AL10" i="12"/>
  <c r="AM10" i="12" s="1"/>
  <c r="AF10" i="12"/>
  <c r="AG10" i="12" s="1"/>
  <c r="Z10" i="12"/>
  <c r="AA10" i="12" s="1"/>
  <c r="T10" i="12"/>
  <c r="U10" i="12" s="1"/>
  <c r="N10" i="12"/>
  <c r="O10" i="12" s="1"/>
  <c r="H10" i="12"/>
  <c r="I10" i="12" s="1"/>
  <c r="B10" i="12"/>
  <c r="C10" i="12" s="1"/>
  <c r="A11" i="12"/>
  <c r="CL16" i="5"/>
  <c r="CF16" i="5"/>
  <c r="BZ16" i="5"/>
  <c r="BT16" i="5"/>
  <c r="BN16" i="5"/>
  <c r="BH16" i="5"/>
  <c r="BB16" i="5"/>
  <c r="CI16" i="5"/>
  <c r="CC16" i="5"/>
  <c r="BW16" i="5"/>
  <c r="BQ16" i="5"/>
  <c r="BK16" i="5"/>
  <c r="BE16" i="5"/>
  <c r="A20" i="5"/>
  <c r="AL20" i="5" l="1"/>
  <c r="AJ20" i="5" s="1"/>
  <c r="E20" i="5"/>
  <c r="C20" i="5" s="1"/>
  <c r="H20" i="5"/>
  <c r="F20" i="5" s="1"/>
  <c r="K20" i="5"/>
  <c r="I20" i="5" s="1"/>
  <c r="N20" i="5"/>
  <c r="L20" i="5" s="1"/>
  <c r="Q20" i="5"/>
  <c r="O20" i="5" s="1"/>
  <c r="T20" i="5"/>
  <c r="R20" i="5" s="1"/>
  <c r="Z20" i="5"/>
  <c r="X20" i="5" s="1"/>
  <c r="AF20" i="5"/>
  <c r="AD20" i="5" s="1"/>
  <c r="W20" i="5"/>
  <c r="U20" i="5" s="1"/>
  <c r="AC20" i="5"/>
  <c r="AA20" i="5" s="1"/>
  <c r="AI20" i="5"/>
  <c r="AG20" i="5" s="1"/>
  <c r="AU20" i="5"/>
  <c r="AS20" i="5" s="1"/>
  <c r="AX20" i="5"/>
  <c r="AV20" i="5" s="1"/>
  <c r="BA20" i="5"/>
  <c r="AY20" i="5" s="1"/>
  <c r="AO20" i="5"/>
  <c r="AM20" i="5" s="1"/>
  <c r="AR20" i="5"/>
  <c r="AP20" i="5" s="1"/>
  <c r="CK11" i="12"/>
  <c r="CL11" i="12" s="1"/>
  <c r="CE11" i="12"/>
  <c r="CF11" i="12" s="1"/>
  <c r="BY11" i="12"/>
  <c r="BZ11" i="12" s="1"/>
  <c r="CH11" i="12"/>
  <c r="CI11" i="12" s="1"/>
  <c r="CB11" i="12"/>
  <c r="CC11" i="12" s="1"/>
  <c r="BV11" i="12"/>
  <c r="BW11" i="12" s="1"/>
  <c r="BS11" i="12"/>
  <c r="BT11" i="12" s="1"/>
  <c r="BM11" i="12"/>
  <c r="BN11" i="12" s="1"/>
  <c r="BG11" i="12"/>
  <c r="BH11" i="12" s="1"/>
  <c r="BA11" i="12"/>
  <c r="BB11" i="12" s="1"/>
  <c r="AU11" i="12"/>
  <c r="AV11" i="12" s="1"/>
  <c r="BP11" i="12"/>
  <c r="BQ11" i="12" s="1"/>
  <c r="BJ11" i="12"/>
  <c r="BK11" i="12" s="1"/>
  <c r="BD11" i="12"/>
  <c r="BE11" i="12" s="1"/>
  <c r="AX11" i="12"/>
  <c r="AY11" i="12" s="1"/>
  <c r="AR11" i="12"/>
  <c r="AS11" i="12" s="1"/>
  <c r="AL11" i="12"/>
  <c r="AM11" i="12" s="1"/>
  <c r="AF11" i="12"/>
  <c r="AG11" i="12" s="1"/>
  <c r="Z11" i="12"/>
  <c r="AA11" i="12" s="1"/>
  <c r="T11" i="12"/>
  <c r="U11" i="12" s="1"/>
  <c r="N11" i="12"/>
  <c r="O11" i="12" s="1"/>
  <c r="H11" i="12"/>
  <c r="I11" i="12" s="1"/>
  <c r="AO11" i="12"/>
  <c r="AP11" i="12" s="1"/>
  <c r="AI11" i="12"/>
  <c r="AJ11" i="12" s="1"/>
  <c r="AC11" i="12"/>
  <c r="AD11" i="12" s="1"/>
  <c r="W11" i="12"/>
  <c r="X11" i="12" s="1"/>
  <c r="Q11" i="12"/>
  <c r="R11" i="12" s="1"/>
  <c r="K11" i="12"/>
  <c r="L11" i="12" s="1"/>
  <c r="E11" i="12"/>
  <c r="F11" i="12" s="1"/>
  <c r="B11" i="12"/>
  <c r="C11" i="12" s="1"/>
  <c r="A12" i="12"/>
  <c r="CN20" i="5"/>
  <c r="CH20" i="5"/>
  <c r="CF20" i="5" s="1"/>
  <c r="CB20" i="5"/>
  <c r="BZ20" i="5" s="1"/>
  <c r="BV20" i="5"/>
  <c r="BP20" i="5"/>
  <c r="BN20" i="5" s="1"/>
  <c r="BJ20" i="5"/>
  <c r="BH20" i="5" s="1"/>
  <c r="BD20" i="5"/>
  <c r="BB20" i="5" s="1"/>
  <c r="CK20" i="5"/>
  <c r="CI20" i="5" s="1"/>
  <c r="CE20" i="5"/>
  <c r="CC20" i="5" s="1"/>
  <c r="BY20" i="5"/>
  <c r="BW20" i="5" s="1"/>
  <c r="BS20" i="5"/>
  <c r="BQ20" i="5" s="1"/>
  <c r="BM20" i="5"/>
  <c r="BK20" i="5" s="1"/>
  <c r="BG20" i="5"/>
  <c r="BE20" i="5" s="1"/>
  <c r="BT20" i="5"/>
  <c r="CL20" i="5"/>
  <c r="A22" i="5"/>
  <c r="C22" i="5" l="1"/>
  <c r="I22" i="5"/>
  <c r="N22" i="5"/>
  <c r="Q22" i="5"/>
  <c r="E22" i="5"/>
  <c r="H22" i="5"/>
  <c r="F22" i="5"/>
  <c r="K22" i="5"/>
  <c r="L22" i="5"/>
  <c r="O22" i="5"/>
  <c r="W22" i="5"/>
  <c r="X22" i="5"/>
  <c r="AC22" i="5"/>
  <c r="AA22" i="5"/>
  <c r="AI22" i="5"/>
  <c r="T22" i="5"/>
  <c r="R22" i="5"/>
  <c r="U22" i="5"/>
  <c r="Z22" i="5"/>
  <c r="AF22" i="5"/>
  <c r="AD22" i="5"/>
  <c r="AG22" i="5"/>
  <c r="AJ22" i="5"/>
  <c r="AO22" i="5"/>
  <c r="AR22" i="5"/>
  <c r="AP22" i="5"/>
  <c r="AS22" i="5"/>
  <c r="AV22" i="5"/>
  <c r="AY22" i="5"/>
  <c r="AL22" i="5"/>
  <c r="AM22" i="5"/>
  <c r="AU22" i="5"/>
  <c r="AX22" i="5"/>
  <c r="BA22" i="5"/>
  <c r="CH12" i="12"/>
  <c r="CI12" i="12" s="1"/>
  <c r="CB12" i="12"/>
  <c r="CC12" i="12" s="1"/>
  <c r="BV12" i="12"/>
  <c r="BW12" i="12" s="1"/>
  <c r="CK12" i="12"/>
  <c r="CL12" i="12" s="1"/>
  <c r="CE12" i="12"/>
  <c r="CF12" i="12" s="1"/>
  <c r="BY12" i="12"/>
  <c r="BZ12" i="12" s="1"/>
  <c r="BS12" i="12"/>
  <c r="BT12" i="12" s="1"/>
  <c r="BP12" i="12"/>
  <c r="BQ12" i="12" s="1"/>
  <c r="BJ12" i="12"/>
  <c r="BK12" i="12" s="1"/>
  <c r="BD12" i="12"/>
  <c r="BE12" i="12" s="1"/>
  <c r="AX12" i="12"/>
  <c r="AY12" i="12" s="1"/>
  <c r="BM12" i="12"/>
  <c r="BN12" i="12" s="1"/>
  <c r="BG12" i="12"/>
  <c r="BH12" i="12" s="1"/>
  <c r="BA12" i="12"/>
  <c r="BB12" i="12" s="1"/>
  <c r="AU12" i="12"/>
  <c r="AV12" i="12" s="1"/>
  <c r="AO12" i="12"/>
  <c r="AP12" i="12" s="1"/>
  <c r="AI12" i="12"/>
  <c r="AJ12" i="12" s="1"/>
  <c r="AC12" i="12"/>
  <c r="AD12" i="12" s="1"/>
  <c r="W12" i="12"/>
  <c r="X12" i="12" s="1"/>
  <c r="Q12" i="12"/>
  <c r="R12" i="12" s="1"/>
  <c r="K12" i="12"/>
  <c r="L12" i="12" s="1"/>
  <c r="E12" i="12"/>
  <c r="F12" i="12" s="1"/>
  <c r="AR12" i="12"/>
  <c r="AS12" i="12" s="1"/>
  <c r="AL12" i="12"/>
  <c r="AM12" i="12" s="1"/>
  <c r="AF12" i="12"/>
  <c r="AG12" i="12" s="1"/>
  <c r="Z12" i="12"/>
  <c r="AA12" i="12" s="1"/>
  <c r="T12" i="12"/>
  <c r="U12" i="12" s="1"/>
  <c r="N12" i="12"/>
  <c r="O12" i="12" s="1"/>
  <c r="H12" i="12"/>
  <c r="I12" i="12" s="1"/>
  <c r="H4" i="11"/>
  <c r="H5" i="11"/>
  <c r="H17" i="11"/>
  <c r="H9" i="11"/>
  <c r="B12" i="12"/>
  <c r="C12" i="12" s="1"/>
  <c r="A13" i="12"/>
  <c r="H7" i="11"/>
  <c r="H16" i="11"/>
  <c r="H15" i="11"/>
  <c r="H8" i="11"/>
  <c r="H24" i="11"/>
  <c r="H2" i="11"/>
  <c r="H31" i="11"/>
  <c r="H23" i="11"/>
  <c r="H3" i="11"/>
  <c r="H26" i="11"/>
  <c r="H18" i="11"/>
  <c r="H10" i="11"/>
  <c r="H25" i="11"/>
  <c r="H6" i="11"/>
  <c r="H28" i="11"/>
  <c r="H20" i="11"/>
  <c r="H12" i="11"/>
  <c r="H27" i="11"/>
  <c r="H19" i="11"/>
  <c r="H11" i="11"/>
  <c r="H30" i="11"/>
  <c r="H22" i="11"/>
  <c r="H14" i="11"/>
  <c r="H29" i="11"/>
  <c r="H21" i="11"/>
  <c r="H13" i="11"/>
  <c r="CN22" i="5"/>
  <c r="CK22" i="5"/>
  <c r="CH22" i="5"/>
  <c r="CE22" i="5"/>
  <c r="CB22" i="5"/>
  <c r="BY22" i="5"/>
  <c r="BV22" i="5"/>
  <c r="BS22" i="5"/>
  <c r="BP22" i="5"/>
  <c r="BM22" i="5"/>
  <c r="BJ22" i="5"/>
  <c r="BG22" i="5"/>
  <c r="BD22" i="5"/>
  <c r="CL22" i="5"/>
  <c r="CI22" i="5"/>
  <c r="CF22" i="5"/>
  <c r="CC22" i="5"/>
  <c r="BZ22" i="5"/>
  <c r="BW22" i="5"/>
  <c r="BT22" i="5"/>
  <c r="BQ22" i="5"/>
  <c r="BN22" i="5"/>
  <c r="BK22" i="5"/>
  <c r="BH22" i="5"/>
  <c r="BE22" i="5"/>
  <c r="BB22" i="5"/>
  <c r="A27" i="5"/>
  <c r="F27" i="5" l="1"/>
  <c r="L27" i="5"/>
  <c r="O27" i="5"/>
  <c r="C27" i="5"/>
  <c r="I27" i="5"/>
  <c r="R27" i="5"/>
  <c r="U27" i="5"/>
  <c r="AD27" i="5"/>
  <c r="AG27" i="5"/>
  <c r="X27" i="5"/>
  <c r="AA27" i="5"/>
  <c r="AM27" i="5"/>
  <c r="AJ27" i="5"/>
  <c r="AP27" i="5"/>
  <c r="AS27" i="5"/>
  <c r="AV27" i="5"/>
  <c r="AY27" i="5"/>
  <c r="CK13" i="12"/>
  <c r="CL13" i="12" s="1"/>
  <c r="CE13" i="12"/>
  <c r="CF13" i="12" s="1"/>
  <c r="BY13" i="12"/>
  <c r="BZ13" i="12" s="1"/>
  <c r="CH13" i="12"/>
  <c r="CI13" i="12" s="1"/>
  <c r="CB13" i="12"/>
  <c r="CC13" i="12" s="1"/>
  <c r="BV13" i="12"/>
  <c r="BW13" i="12" s="1"/>
  <c r="BM13" i="12"/>
  <c r="BN13" i="12" s="1"/>
  <c r="BG13" i="12"/>
  <c r="BH13" i="12" s="1"/>
  <c r="BA13" i="12"/>
  <c r="BB13" i="12" s="1"/>
  <c r="AU13" i="12"/>
  <c r="AV13" i="12" s="1"/>
  <c r="BS13" i="12"/>
  <c r="BT13" i="12" s="1"/>
  <c r="BP13" i="12"/>
  <c r="BQ13" i="12" s="1"/>
  <c r="BJ13" i="12"/>
  <c r="BK13" i="12" s="1"/>
  <c r="BD13" i="12"/>
  <c r="BE13" i="12" s="1"/>
  <c r="AX13" i="12"/>
  <c r="AY13" i="12" s="1"/>
  <c r="AR13" i="12"/>
  <c r="AS13" i="12" s="1"/>
  <c r="AL13" i="12"/>
  <c r="AM13" i="12" s="1"/>
  <c r="AF13" i="12"/>
  <c r="AG13" i="12" s="1"/>
  <c r="Z13" i="12"/>
  <c r="AA13" i="12" s="1"/>
  <c r="T13" i="12"/>
  <c r="U13" i="12" s="1"/>
  <c r="N13" i="12"/>
  <c r="O13" i="12" s="1"/>
  <c r="H13" i="12"/>
  <c r="I13" i="12" s="1"/>
  <c r="AO13" i="12"/>
  <c r="AP13" i="12" s="1"/>
  <c r="AI13" i="12"/>
  <c r="AJ13" i="12" s="1"/>
  <c r="AC13" i="12"/>
  <c r="AD13" i="12" s="1"/>
  <c r="W13" i="12"/>
  <c r="X13" i="12" s="1"/>
  <c r="Q13" i="12"/>
  <c r="R13" i="12" s="1"/>
  <c r="K13" i="12"/>
  <c r="L13" i="12" s="1"/>
  <c r="E13" i="12"/>
  <c r="F13" i="12" s="1"/>
  <c r="B13" i="12"/>
  <c r="C13" i="12" s="1"/>
  <c r="A14" i="12"/>
  <c r="CL27" i="5"/>
  <c r="CF27" i="5"/>
  <c r="BZ27" i="5"/>
  <c r="BT27" i="5"/>
  <c r="BN27" i="5"/>
  <c r="BH27" i="5"/>
  <c r="BB27" i="5"/>
  <c r="CI27" i="5"/>
  <c r="CC27" i="5"/>
  <c r="BW27" i="5"/>
  <c r="BQ27" i="5"/>
  <c r="BK27" i="5"/>
  <c r="BE27" i="5"/>
  <c r="A28" i="5"/>
  <c r="A29" i="5" l="1"/>
  <c r="CL29" i="5" s="1"/>
  <c r="CM29" i="5" s="1"/>
  <c r="AA28" i="5"/>
  <c r="C28" i="5"/>
  <c r="F28" i="5"/>
  <c r="I28" i="5"/>
  <c r="L28" i="5"/>
  <c r="O28" i="5"/>
  <c r="R28" i="5"/>
  <c r="X28" i="5"/>
  <c r="AD28" i="5"/>
  <c r="U28" i="5"/>
  <c r="AG28" i="5"/>
  <c r="AJ28" i="5"/>
  <c r="AS28" i="5"/>
  <c r="AV28" i="5"/>
  <c r="AY28" i="5"/>
  <c r="AM28" i="5"/>
  <c r="AP28" i="5"/>
  <c r="CH14" i="12"/>
  <c r="CI14" i="12" s="1"/>
  <c r="CB14" i="12"/>
  <c r="CC14" i="12" s="1"/>
  <c r="BV14" i="12"/>
  <c r="BW14" i="12" s="1"/>
  <c r="CK14" i="12"/>
  <c r="CL14" i="12" s="1"/>
  <c r="CE14" i="12"/>
  <c r="CF14" i="12" s="1"/>
  <c r="BY14" i="12"/>
  <c r="BZ14" i="12" s="1"/>
  <c r="BS14" i="12"/>
  <c r="BT14" i="12" s="1"/>
  <c r="BP14" i="12"/>
  <c r="BQ14" i="12" s="1"/>
  <c r="BJ14" i="12"/>
  <c r="BK14" i="12" s="1"/>
  <c r="BD14" i="12"/>
  <c r="BE14" i="12" s="1"/>
  <c r="AX14" i="12"/>
  <c r="AY14" i="12" s="1"/>
  <c r="BM14" i="12"/>
  <c r="BN14" i="12" s="1"/>
  <c r="BG14" i="12"/>
  <c r="BH14" i="12" s="1"/>
  <c r="BA14" i="12"/>
  <c r="BB14" i="12" s="1"/>
  <c r="AU14" i="12"/>
  <c r="AV14" i="12" s="1"/>
  <c r="AO14" i="12"/>
  <c r="AP14" i="12" s="1"/>
  <c r="AI14" i="12"/>
  <c r="AJ14" i="12" s="1"/>
  <c r="AC14" i="12"/>
  <c r="AD14" i="12" s="1"/>
  <c r="W14" i="12"/>
  <c r="X14" i="12" s="1"/>
  <c r="Q14" i="12"/>
  <c r="R14" i="12" s="1"/>
  <c r="K14" i="12"/>
  <c r="L14" i="12" s="1"/>
  <c r="E14" i="12"/>
  <c r="F14" i="12" s="1"/>
  <c r="AR14" i="12"/>
  <c r="AS14" i="12" s="1"/>
  <c r="AL14" i="12"/>
  <c r="AM14" i="12" s="1"/>
  <c r="AF14" i="12"/>
  <c r="AG14" i="12" s="1"/>
  <c r="Z14" i="12"/>
  <c r="AA14" i="12" s="1"/>
  <c r="T14" i="12"/>
  <c r="U14" i="12" s="1"/>
  <c r="N14" i="12"/>
  <c r="O14" i="12" s="1"/>
  <c r="H14" i="12"/>
  <c r="I14" i="12" s="1"/>
  <c r="B14" i="12"/>
  <c r="C14" i="12" s="1"/>
  <c r="A15" i="12"/>
  <c r="CF29" i="5"/>
  <c r="CG29" i="5" s="1"/>
  <c r="BT29" i="5"/>
  <c r="BU29" i="5" s="1"/>
  <c r="BH29" i="5"/>
  <c r="BI29" i="5" s="1"/>
  <c r="CI29" i="5"/>
  <c r="CJ29" i="5" s="1"/>
  <c r="BW29" i="5"/>
  <c r="BX29" i="5" s="1"/>
  <c r="BK29" i="5"/>
  <c r="BL29" i="5" s="1"/>
  <c r="CL28" i="5"/>
  <c r="CF28" i="5"/>
  <c r="BZ28" i="5"/>
  <c r="BT28" i="5"/>
  <c r="BN28" i="5"/>
  <c r="BH28" i="5"/>
  <c r="BB28" i="5"/>
  <c r="CI28" i="5"/>
  <c r="CC28" i="5"/>
  <c r="BW28" i="5"/>
  <c r="BQ28" i="5"/>
  <c r="BK28" i="5"/>
  <c r="BE28" i="5"/>
  <c r="A30" i="5"/>
  <c r="BE29" i="5" l="1"/>
  <c r="BF29" i="5" s="1"/>
  <c r="BQ29" i="5"/>
  <c r="BR29" i="5" s="1"/>
  <c r="CC29" i="5"/>
  <c r="CD29" i="5" s="1"/>
  <c r="BB29" i="5"/>
  <c r="BC29" i="5" s="1"/>
  <c r="BN29" i="5"/>
  <c r="BO29" i="5" s="1"/>
  <c r="BZ29" i="5"/>
  <c r="CA29" i="5" s="1"/>
  <c r="F30" i="5"/>
  <c r="G30" i="5" s="1"/>
  <c r="L30" i="5"/>
  <c r="M30" i="5" s="1"/>
  <c r="O30" i="5"/>
  <c r="P30" i="5" s="1"/>
  <c r="C30" i="5"/>
  <c r="D30" i="5" s="1"/>
  <c r="I30" i="5"/>
  <c r="J30" i="5" s="1"/>
  <c r="R30" i="5"/>
  <c r="S30" i="5" s="1"/>
  <c r="U30" i="5"/>
  <c r="V30" i="5" s="1"/>
  <c r="AD30" i="5"/>
  <c r="AE30" i="5" s="1"/>
  <c r="X30" i="5"/>
  <c r="Y30" i="5" s="1"/>
  <c r="AA30" i="5"/>
  <c r="AB30" i="5" s="1"/>
  <c r="AG30" i="5"/>
  <c r="AH30" i="5" s="1"/>
  <c r="AM30" i="5"/>
  <c r="AN30" i="5" s="1"/>
  <c r="AJ30" i="5"/>
  <c r="AK30" i="5" s="1"/>
  <c r="AP30" i="5"/>
  <c r="AQ30" i="5" s="1"/>
  <c r="AS30" i="5"/>
  <c r="AT30" i="5" s="1"/>
  <c r="AV30" i="5"/>
  <c r="AW30" i="5" s="1"/>
  <c r="AY30" i="5"/>
  <c r="AZ30" i="5" s="1"/>
  <c r="C29" i="5"/>
  <c r="D29" i="5" s="1"/>
  <c r="I29" i="5"/>
  <c r="J29" i="5" s="1"/>
  <c r="F29" i="5"/>
  <c r="G29" i="5" s="1"/>
  <c r="L29" i="5"/>
  <c r="M29" i="5" s="1"/>
  <c r="O29" i="5"/>
  <c r="P29" i="5" s="1"/>
  <c r="X29" i="5"/>
  <c r="Y29" i="5" s="1"/>
  <c r="AA29" i="5"/>
  <c r="AB29" i="5" s="1"/>
  <c r="R29" i="5"/>
  <c r="S29" i="5" s="1"/>
  <c r="U29" i="5"/>
  <c r="V29" i="5" s="1"/>
  <c r="AD29" i="5"/>
  <c r="AE29" i="5" s="1"/>
  <c r="AJ29" i="5"/>
  <c r="AK29" i="5" s="1"/>
  <c r="AP29" i="5"/>
  <c r="AQ29" i="5" s="1"/>
  <c r="AS29" i="5"/>
  <c r="AT29" i="5" s="1"/>
  <c r="AV29" i="5"/>
  <c r="AW29" i="5" s="1"/>
  <c r="AY29" i="5"/>
  <c r="AZ29" i="5" s="1"/>
  <c r="AG29" i="5"/>
  <c r="AH29" i="5" s="1"/>
  <c r="AM29" i="5"/>
  <c r="AN29" i="5" s="1"/>
  <c r="CK15" i="12"/>
  <c r="CL15" i="12" s="1"/>
  <c r="CE15" i="12"/>
  <c r="CF15" i="12" s="1"/>
  <c r="BY15" i="12"/>
  <c r="BZ15" i="12" s="1"/>
  <c r="CH15" i="12"/>
  <c r="CI15" i="12" s="1"/>
  <c r="CB15" i="12"/>
  <c r="CC15" i="12" s="1"/>
  <c r="BV15" i="12"/>
  <c r="BW15" i="12" s="1"/>
  <c r="BS15" i="12"/>
  <c r="BT15" i="12" s="1"/>
  <c r="BM15" i="12"/>
  <c r="BN15" i="12" s="1"/>
  <c r="BG15" i="12"/>
  <c r="BH15" i="12" s="1"/>
  <c r="BA15" i="12"/>
  <c r="BB15" i="12" s="1"/>
  <c r="BP15" i="12"/>
  <c r="BQ15" i="12" s="1"/>
  <c r="BJ15" i="12"/>
  <c r="BK15" i="12" s="1"/>
  <c r="BD15" i="12"/>
  <c r="BE15" i="12" s="1"/>
  <c r="AX15" i="12"/>
  <c r="AY15" i="12" s="1"/>
  <c r="AU15" i="12"/>
  <c r="AV15" i="12" s="1"/>
  <c r="AR15" i="12"/>
  <c r="AS15" i="12" s="1"/>
  <c r="AL15" i="12"/>
  <c r="AM15" i="12" s="1"/>
  <c r="AF15" i="12"/>
  <c r="AG15" i="12" s="1"/>
  <c r="Z15" i="12"/>
  <c r="AA15" i="12" s="1"/>
  <c r="T15" i="12"/>
  <c r="U15" i="12" s="1"/>
  <c r="N15" i="12"/>
  <c r="O15" i="12" s="1"/>
  <c r="H15" i="12"/>
  <c r="I15" i="12" s="1"/>
  <c r="AO15" i="12"/>
  <c r="AP15" i="12" s="1"/>
  <c r="AI15" i="12"/>
  <c r="AJ15" i="12" s="1"/>
  <c r="AC15" i="12"/>
  <c r="AD15" i="12" s="1"/>
  <c r="W15" i="12"/>
  <c r="X15" i="12" s="1"/>
  <c r="Q15" i="12"/>
  <c r="R15" i="12" s="1"/>
  <c r="K15" i="12"/>
  <c r="L15" i="12" s="1"/>
  <c r="E15" i="12"/>
  <c r="F15" i="12" s="1"/>
  <c r="B15" i="12"/>
  <c r="C15" i="12" s="1"/>
  <c r="A16" i="12"/>
  <c r="CL30" i="5"/>
  <c r="CM30" i="5" s="1"/>
  <c r="CF30" i="5"/>
  <c r="CG30" i="5" s="1"/>
  <c r="BZ30" i="5"/>
  <c r="CA30" i="5" s="1"/>
  <c r="BT30" i="5"/>
  <c r="BN30" i="5"/>
  <c r="BH30" i="5"/>
  <c r="BI30" i="5" s="1"/>
  <c r="BB30" i="5"/>
  <c r="BC30" i="5" s="1"/>
  <c r="CI30" i="5"/>
  <c r="CJ30" i="5" s="1"/>
  <c r="CC30" i="5"/>
  <c r="CD30" i="5" s="1"/>
  <c r="BW30" i="5"/>
  <c r="BQ30" i="5"/>
  <c r="BR30" i="5" s="1"/>
  <c r="BK30" i="5"/>
  <c r="BL30" i="5" s="1"/>
  <c r="BE30" i="5"/>
  <c r="BF30" i="5" s="1"/>
  <c r="BX30" i="5"/>
  <c r="BO30" i="5"/>
  <c r="BU30" i="5"/>
  <c r="A31" i="5"/>
  <c r="A32" i="5" l="1"/>
  <c r="CF32" i="5" s="1"/>
  <c r="C31" i="5"/>
  <c r="I31" i="5"/>
  <c r="F31" i="5"/>
  <c r="L31" i="5"/>
  <c r="O31" i="5"/>
  <c r="X31" i="5"/>
  <c r="AA31" i="5"/>
  <c r="R31" i="5"/>
  <c r="U31" i="5"/>
  <c r="AD31" i="5"/>
  <c r="AJ31" i="5"/>
  <c r="AP31" i="5"/>
  <c r="AS31" i="5"/>
  <c r="AV31" i="5"/>
  <c r="AY31" i="5"/>
  <c r="AG31" i="5"/>
  <c r="AM31" i="5"/>
  <c r="CH16" i="12"/>
  <c r="CI16" i="12" s="1"/>
  <c r="CB16" i="12"/>
  <c r="CC16" i="12" s="1"/>
  <c r="BV16" i="12"/>
  <c r="BW16" i="12" s="1"/>
  <c r="CK16" i="12"/>
  <c r="CL16" i="12" s="1"/>
  <c r="CE16" i="12"/>
  <c r="CF16" i="12" s="1"/>
  <c r="BY16" i="12"/>
  <c r="BZ16" i="12" s="1"/>
  <c r="BS16" i="12"/>
  <c r="BT16" i="12" s="1"/>
  <c r="BP16" i="12"/>
  <c r="BQ16" i="12" s="1"/>
  <c r="BJ16" i="12"/>
  <c r="BK16" i="12" s="1"/>
  <c r="BD16" i="12"/>
  <c r="BE16" i="12" s="1"/>
  <c r="AX16" i="12"/>
  <c r="AY16" i="12" s="1"/>
  <c r="BM16" i="12"/>
  <c r="BN16" i="12" s="1"/>
  <c r="BG16" i="12"/>
  <c r="BH16" i="12" s="1"/>
  <c r="BA16" i="12"/>
  <c r="BB16" i="12" s="1"/>
  <c r="AU16" i="12"/>
  <c r="AV16" i="12" s="1"/>
  <c r="AO16" i="12"/>
  <c r="AP16" i="12" s="1"/>
  <c r="AI16" i="12"/>
  <c r="AJ16" i="12" s="1"/>
  <c r="AC16" i="12"/>
  <c r="AD16" i="12" s="1"/>
  <c r="W16" i="12"/>
  <c r="X16" i="12" s="1"/>
  <c r="Q16" i="12"/>
  <c r="R16" i="12" s="1"/>
  <c r="K16" i="12"/>
  <c r="L16" i="12" s="1"/>
  <c r="E16" i="12"/>
  <c r="F16" i="12" s="1"/>
  <c r="AR16" i="12"/>
  <c r="AS16" i="12" s="1"/>
  <c r="AL16" i="12"/>
  <c r="AM16" i="12" s="1"/>
  <c r="AF16" i="12"/>
  <c r="AG16" i="12" s="1"/>
  <c r="Z16" i="12"/>
  <c r="AA16" i="12" s="1"/>
  <c r="T16" i="12"/>
  <c r="U16" i="12" s="1"/>
  <c r="N16" i="12"/>
  <c r="O16" i="12" s="1"/>
  <c r="H16" i="12"/>
  <c r="I16" i="12" s="1"/>
  <c r="B16" i="12"/>
  <c r="C16" i="12" s="1"/>
  <c r="A17" i="12"/>
  <c r="CL31" i="5"/>
  <c r="CF31" i="5"/>
  <c r="CI31" i="5"/>
  <c r="CC31" i="5"/>
  <c r="BW31" i="5"/>
  <c r="BQ31" i="5"/>
  <c r="BK31" i="5"/>
  <c r="BE31" i="5"/>
  <c r="BZ31" i="5"/>
  <c r="BN31" i="5"/>
  <c r="BB31" i="5"/>
  <c r="BT31" i="5"/>
  <c r="BH31" i="5"/>
  <c r="CL32" i="5"/>
  <c r="BN32" i="5"/>
  <c r="CC32" i="5"/>
  <c r="BE32" i="5"/>
  <c r="BQ32" i="5" l="1"/>
  <c r="BB32" i="5"/>
  <c r="BZ32" i="5"/>
  <c r="A33" i="5"/>
  <c r="L33" i="5" s="1"/>
  <c r="BK32" i="5"/>
  <c r="BW32" i="5"/>
  <c r="CI32" i="5"/>
  <c r="BH32" i="5"/>
  <c r="BT32" i="5"/>
  <c r="F33" i="5"/>
  <c r="X33" i="5"/>
  <c r="AY33" i="5"/>
  <c r="L32" i="5"/>
  <c r="O32" i="5"/>
  <c r="AD32" i="5"/>
  <c r="F32" i="5"/>
  <c r="C32" i="5"/>
  <c r="I32" i="5"/>
  <c r="U32" i="5"/>
  <c r="AG32" i="5"/>
  <c r="R32" i="5"/>
  <c r="X32" i="5"/>
  <c r="AA32" i="5"/>
  <c r="AM32" i="5"/>
  <c r="AP32" i="5"/>
  <c r="AJ32" i="5"/>
  <c r="AS32" i="5"/>
  <c r="AV32" i="5"/>
  <c r="AY32" i="5"/>
  <c r="CK17" i="12"/>
  <c r="CL17" i="12" s="1"/>
  <c r="CE17" i="12"/>
  <c r="CF17" i="12" s="1"/>
  <c r="BY17" i="12"/>
  <c r="BZ17" i="12" s="1"/>
  <c r="CH17" i="12"/>
  <c r="CI17" i="12" s="1"/>
  <c r="CB17" i="12"/>
  <c r="CC17" i="12" s="1"/>
  <c r="BV17" i="12"/>
  <c r="BW17" i="12" s="1"/>
  <c r="BM17" i="12"/>
  <c r="BN17" i="12" s="1"/>
  <c r="BG17" i="12"/>
  <c r="BH17" i="12" s="1"/>
  <c r="BA17" i="12"/>
  <c r="BB17" i="12" s="1"/>
  <c r="BS17" i="12"/>
  <c r="BT17" i="12" s="1"/>
  <c r="BP17" i="12"/>
  <c r="BQ17" i="12" s="1"/>
  <c r="BJ17" i="12"/>
  <c r="BK17" i="12" s="1"/>
  <c r="BD17" i="12"/>
  <c r="BE17" i="12" s="1"/>
  <c r="AX17" i="12"/>
  <c r="AY17" i="12" s="1"/>
  <c r="AR17" i="12"/>
  <c r="AS17" i="12" s="1"/>
  <c r="AL17" i="12"/>
  <c r="AM17" i="12" s="1"/>
  <c r="AF17" i="12"/>
  <c r="AG17" i="12" s="1"/>
  <c r="Z17" i="12"/>
  <c r="AA17" i="12" s="1"/>
  <c r="T17" i="12"/>
  <c r="U17" i="12" s="1"/>
  <c r="N17" i="12"/>
  <c r="O17" i="12" s="1"/>
  <c r="H17" i="12"/>
  <c r="I17" i="12" s="1"/>
  <c r="AU17" i="12"/>
  <c r="AV17" i="12" s="1"/>
  <c r="AO17" i="12"/>
  <c r="AP17" i="12" s="1"/>
  <c r="AI17" i="12"/>
  <c r="AJ17" i="12" s="1"/>
  <c r="AC17" i="12"/>
  <c r="AD17" i="12" s="1"/>
  <c r="W17" i="12"/>
  <c r="X17" i="12" s="1"/>
  <c r="Q17" i="12"/>
  <c r="R17" i="12" s="1"/>
  <c r="K17" i="12"/>
  <c r="L17" i="12" s="1"/>
  <c r="E17" i="12"/>
  <c r="F17" i="12" s="1"/>
  <c r="B17" i="12"/>
  <c r="C17" i="12" s="1"/>
  <c r="A18" i="12"/>
  <c r="CI33" i="5"/>
  <c r="BK33" i="5" l="1"/>
  <c r="BT33" i="5"/>
  <c r="AJ33" i="5"/>
  <c r="I33" i="5"/>
  <c r="A34" i="5"/>
  <c r="I34" i="5" s="1"/>
  <c r="BW33" i="5"/>
  <c r="BH33" i="5"/>
  <c r="CF33" i="5"/>
  <c r="AS33" i="5"/>
  <c r="AG33" i="5"/>
  <c r="U33" i="5"/>
  <c r="O33" i="5"/>
  <c r="BE33" i="5"/>
  <c r="BQ33" i="5"/>
  <c r="CC33" i="5"/>
  <c r="BB33" i="5"/>
  <c r="BN33" i="5"/>
  <c r="BZ33" i="5"/>
  <c r="CL33" i="5"/>
  <c r="AV33" i="5"/>
  <c r="AP33" i="5"/>
  <c r="AM33" i="5"/>
  <c r="AA33" i="5"/>
  <c r="AD33" i="5"/>
  <c r="R33" i="5"/>
  <c r="C33" i="5"/>
  <c r="C34" i="5"/>
  <c r="AA34" i="5"/>
  <c r="AM34" i="5"/>
  <c r="CH18" i="12"/>
  <c r="CI18" i="12" s="1"/>
  <c r="CB18" i="12"/>
  <c r="CC18" i="12" s="1"/>
  <c r="BV18" i="12"/>
  <c r="BW18" i="12" s="1"/>
  <c r="CK18" i="12"/>
  <c r="CL18" i="12" s="1"/>
  <c r="CE18" i="12"/>
  <c r="CF18" i="12" s="1"/>
  <c r="BY18" i="12"/>
  <c r="BZ18" i="12" s="1"/>
  <c r="BS18" i="12"/>
  <c r="BT18" i="12" s="1"/>
  <c r="BP18" i="12"/>
  <c r="BQ18" i="12" s="1"/>
  <c r="BJ18" i="12"/>
  <c r="BK18" i="12" s="1"/>
  <c r="BD18" i="12"/>
  <c r="BE18" i="12" s="1"/>
  <c r="AX18" i="12"/>
  <c r="AY18" i="12" s="1"/>
  <c r="BM18" i="12"/>
  <c r="BN18" i="12" s="1"/>
  <c r="BG18" i="12"/>
  <c r="BH18" i="12" s="1"/>
  <c r="BA18" i="12"/>
  <c r="BB18" i="12" s="1"/>
  <c r="AU18" i="12"/>
  <c r="AV18" i="12" s="1"/>
  <c r="AO18" i="12"/>
  <c r="AP18" i="12" s="1"/>
  <c r="AI18" i="12"/>
  <c r="AJ18" i="12" s="1"/>
  <c r="AC18" i="12"/>
  <c r="AD18" i="12" s="1"/>
  <c r="W18" i="12"/>
  <c r="X18" i="12" s="1"/>
  <c r="Q18" i="12"/>
  <c r="R18" i="12" s="1"/>
  <c r="K18" i="12"/>
  <c r="L18" i="12" s="1"/>
  <c r="E18" i="12"/>
  <c r="F18" i="12" s="1"/>
  <c r="AR18" i="12"/>
  <c r="AS18" i="12" s="1"/>
  <c r="AL18" i="12"/>
  <c r="AM18" i="12" s="1"/>
  <c r="AF18" i="12"/>
  <c r="AG18" i="12" s="1"/>
  <c r="Z18" i="12"/>
  <c r="AA18" i="12" s="1"/>
  <c r="T18" i="12"/>
  <c r="U18" i="12" s="1"/>
  <c r="N18" i="12"/>
  <c r="O18" i="12" s="1"/>
  <c r="H18" i="12"/>
  <c r="I18" i="12" s="1"/>
  <c r="B18" i="12"/>
  <c r="C18" i="12" s="1"/>
  <c r="A19" i="12"/>
  <c r="CL34" i="5"/>
  <c r="BN34" i="5"/>
  <c r="CC34" i="5"/>
  <c r="BE34" i="5"/>
  <c r="AJ34" i="5" l="1"/>
  <c r="L34" i="5"/>
  <c r="BQ34" i="5"/>
  <c r="BB34" i="5"/>
  <c r="BZ34" i="5"/>
  <c r="AV34" i="5"/>
  <c r="AD34" i="5"/>
  <c r="R34" i="5"/>
  <c r="AP34" i="5"/>
  <c r="A35" i="5"/>
  <c r="C35" i="5" s="1"/>
  <c r="BK34" i="5"/>
  <c r="BW34" i="5"/>
  <c r="CI34" i="5"/>
  <c r="BH34" i="5"/>
  <c r="BT34" i="5"/>
  <c r="CF34" i="5"/>
  <c r="AY34" i="5"/>
  <c r="AS34" i="5"/>
  <c r="AG34" i="5"/>
  <c r="U34" i="5"/>
  <c r="X34" i="5"/>
  <c r="O34" i="5"/>
  <c r="F34" i="5"/>
  <c r="A36" i="5"/>
  <c r="CL36" i="5" s="1"/>
  <c r="R35" i="5"/>
  <c r="AG35" i="5"/>
  <c r="CK19" i="12"/>
  <c r="CL19" i="12" s="1"/>
  <c r="CE19" i="12"/>
  <c r="CF19" i="12" s="1"/>
  <c r="BY19" i="12"/>
  <c r="BZ19" i="12" s="1"/>
  <c r="CH19" i="12"/>
  <c r="CI19" i="12" s="1"/>
  <c r="CB19" i="12"/>
  <c r="CC19" i="12" s="1"/>
  <c r="BV19" i="12"/>
  <c r="BW19" i="12" s="1"/>
  <c r="BS19" i="12"/>
  <c r="BT19" i="12" s="1"/>
  <c r="BM19" i="12"/>
  <c r="BN19" i="12" s="1"/>
  <c r="BG19" i="12"/>
  <c r="BH19" i="12" s="1"/>
  <c r="BA19" i="12"/>
  <c r="BB19" i="12" s="1"/>
  <c r="BP19" i="12"/>
  <c r="BQ19" i="12" s="1"/>
  <c r="BJ19" i="12"/>
  <c r="BK19" i="12" s="1"/>
  <c r="BD19" i="12"/>
  <c r="BE19" i="12" s="1"/>
  <c r="AX19" i="12"/>
  <c r="AY19" i="12" s="1"/>
  <c r="AU19" i="12"/>
  <c r="AV19" i="12" s="1"/>
  <c r="AR19" i="12"/>
  <c r="AS19" i="12" s="1"/>
  <c r="AL19" i="12"/>
  <c r="AM19" i="12" s="1"/>
  <c r="AF19" i="12"/>
  <c r="AG19" i="12" s="1"/>
  <c r="Z19" i="12"/>
  <c r="AA19" i="12" s="1"/>
  <c r="T19" i="12"/>
  <c r="U19" i="12" s="1"/>
  <c r="N19" i="12"/>
  <c r="O19" i="12" s="1"/>
  <c r="H19" i="12"/>
  <c r="I19" i="12" s="1"/>
  <c r="AO19" i="12"/>
  <c r="AP19" i="12" s="1"/>
  <c r="AI19" i="12"/>
  <c r="AJ19" i="12" s="1"/>
  <c r="AC19" i="12"/>
  <c r="AD19" i="12" s="1"/>
  <c r="W19" i="12"/>
  <c r="X19" i="12" s="1"/>
  <c r="Q19" i="12"/>
  <c r="R19" i="12" s="1"/>
  <c r="K19" i="12"/>
  <c r="L19" i="12" s="1"/>
  <c r="E19" i="12"/>
  <c r="F19" i="12" s="1"/>
  <c r="B19" i="12"/>
  <c r="C19" i="12" s="1"/>
  <c r="A20" i="12"/>
  <c r="CF36" i="5"/>
  <c r="BH36" i="5"/>
  <c r="BW36" i="5"/>
  <c r="CL35" i="5"/>
  <c r="BN35" i="5"/>
  <c r="CC35" i="5"/>
  <c r="BE35" i="5"/>
  <c r="AP35" i="5" l="1"/>
  <c r="L35" i="5"/>
  <c r="BQ35" i="5"/>
  <c r="BB35" i="5"/>
  <c r="BZ35" i="5"/>
  <c r="BK36" i="5"/>
  <c r="CI36" i="5"/>
  <c r="BT36" i="5"/>
  <c r="AV35" i="5"/>
  <c r="AD35" i="5"/>
  <c r="X35" i="5"/>
  <c r="I35" i="5"/>
  <c r="A37" i="5"/>
  <c r="F37" i="5" s="1"/>
  <c r="BK35" i="5"/>
  <c r="BW35" i="5"/>
  <c r="CI35" i="5"/>
  <c r="BH35" i="5"/>
  <c r="BT35" i="5"/>
  <c r="CF35" i="5"/>
  <c r="BE36" i="5"/>
  <c r="BQ36" i="5"/>
  <c r="CC36" i="5"/>
  <c r="BB36" i="5"/>
  <c r="BN36" i="5"/>
  <c r="BZ36" i="5"/>
  <c r="AM35" i="5"/>
  <c r="AY35" i="5"/>
  <c r="AS35" i="5"/>
  <c r="AJ35" i="5"/>
  <c r="U35" i="5"/>
  <c r="AA35" i="5"/>
  <c r="O35" i="5"/>
  <c r="F35" i="5"/>
  <c r="L37" i="5"/>
  <c r="C37" i="5"/>
  <c r="R37" i="5"/>
  <c r="AD37" i="5"/>
  <c r="AA37" i="5"/>
  <c r="AM37" i="5"/>
  <c r="AP37" i="5"/>
  <c r="AV37" i="5"/>
  <c r="F36" i="5"/>
  <c r="L36" i="5"/>
  <c r="O36" i="5"/>
  <c r="C36" i="5"/>
  <c r="I36" i="5"/>
  <c r="U36" i="5"/>
  <c r="AD36" i="5"/>
  <c r="AG36" i="5"/>
  <c r="R36" i="5"/>
  <c r="X36" i="5"/>
  <c r="AA36" i="5"/>
  <c r="AM36" i="5"/>
  <c r="AJ36" i="5"/>
  <c r="AP36" i="5"/>
  <c r="AS36" i="5"/>
  <c r="AV36" i="5"/>
  <c r="AY36" i="5"/>
  <c r="CH20" i="12"/>
  <c r="CI20" i="12" s="1"/>
  <c r="CB20" i="12"/>
  <c r="CC20" i="12" s="1"/>
  <c r="BV20" i="12"/>
  <c r="BW20" i="12" s="1"/>
  <c r="CK20" i="12"/>
  <c r="CL20" i="12" s="1"/>
  <c r="CE20" i="12"/>
  <c r="CF20" i="12" s="1"/>
  <c r="BY20" i="12"/>
  <c r="BZ20" i="12" s="1"/>
  <c r="BP20" i="12"/>
  <c r="BQ20" i="12" s="1"/>
  <c r="BJ20" i="12"/>
  <c r="BK20" i="12" s="1"/>
  <c r="BD20" i="12"/>
  <c r="BE20" i="12" s="1"/>
  <c r="AX20" i="12"/>
  <c r="AY20" i="12" s="1"/>
  <c r="BS20" i="12"/>
  <c r="BT20" i="12" s="1"/>
  <c r="BM20" i="12"/>
  <c r="BN20" i="12" s="1"/>
  <c r="BG20" i="12"/>
  <c r="BH20" i="12" s="1"/>
  <c r="BA20" i="12"/>
  <c r="BB20" i="12" s="1"/>
  <c r="AU20" i="12"/>
  <c r="AV20" i="12" s="1"/>
  <c r="AO20" i="12"/>
  <c r="AP20" i="12" s="1"/>
  <c r="AI20" i="12"/>
  <c r="AJ20" i="12" s="1"/>
  <c r="AC20" i="12"/>
  <c r="AD20" i="12" s="1"/>
  <c r="W20" i="12"/>
  <c r="X20" i="12" s="1"/>
  <c r="Q20" i="12"/>
  <c r="R20" i="12" s="1"/>
  <c r="K20" i="12"/>
  <c r="L20" i="12" s="1"/>
  <c r="E20" i="12"/>
  <c r="F20" i="12" s="1"/>
  <c r="AR20" i="12"/>
  <c r="AS20" i="12" s="1"/>
  <c r="AL20" i="12"/>
  <c r="AM20" i="12" s="1"/>
  <c r="AF20" i="12"/>
  <c r="AG20" i="12" s="1"/>
  <c r="Z20" i="12"/>
  <c r="AA20" i="12" s="1"/>
  <c r="T20" i="12"/>
  <c r="U20" i="12" s="1"/>
  <c r="N20" i="12"/>
  <c r="O20" i="12" s="1"/>
  <c r="H20" i="12"/>
  <c r="I20" i="12" s="1"/>
  <c r="B20" i="12"/>
  <c r="C20" i="12" s="1"/>
  <c r="A21" i="12"/>
  <c r="CL37" i="5"/>
  <c r="BZ37" i="5"/>
  <c r="CI37" i="5"/>
  <c r="BW37" i="5"/>
  <c r="BK37" i="5"/>
  <c r="BN37" i="5"/>
  <c r="BH37" i="5"/>
  <c r="A38" i="5" l="1"/>
  <c r="C38" i="5" s="1"/>
  <c r="BB37" i="5"/>
  <c r="BE37" i="5"/>
  <c r="BQ37" i="5"/>
  <c r="CC37" i="5"/>
  <c r="BT37" i="5"/>
  <c r="CF37" i="5"/>
  <c r="AY37" i="5"/>
  <c r="AS37" i="5"/>
  <c r="AJ37" i="5"/>
  <c r="AG37" i="5"/>
  <c r="X37" i="5"/>
  <c r="U37" i="5"/>
  <c r="I37" i="5"/>
  <c r="O37" i="5"/>
  <c r="I38" i="5"/>
  <c r="L38" i="5"/>
  <c r="R38" i="5"/>
  <c r="AA38" i="5"/>
  <c r="AD38" i="5"/>
  <c r="AJ38" i="5"/>
  <c r="AS38" i="5"/>
  <c r="AY38" i="5"/>
  <c r="CK21" i="12"/>
  <c r="CL21" i="12" s="1"/>
  <c r="CE21" i="12"/>
  <c r="CF21" i="12" s="1"/>
  <c r="BY21" i="12"/>
  <c r="BZ21" i="12" s="1"/>
  <c r="CH21" i="12"/>
  <c r="CI21" i="12" s="1"/>
  <c r="CB21" i="12"/>
  <c r="CC21" i="12" s="1"/>
  <c r="BV21" i="12"/>
  <c r="BW21" i="12" s="1"/>
  <c r="BS21" i="12"/>
  <c r="BT21" i="12" s="1"/>
  <c r="BM21" i="12"/>
  <c r="BN21" i="12" s="1"/>
  <c r="BG21" i="12"/>
  <c r="BH21" i="12" s="1"/>
  <c r="BA21" i="12"/>
  <c r="BB21" i="12" s="1"/>
  <c r="BP21" i="12"/>
  <c r="BQ21" i="12" s="1"/>
  <c r="BJ21" i="12"/>
  <c r="BK21" i="12" s="1"/>
  <c r="BD21" i="12"/>
  <c r="BE21" i="12" s="1"/>
  <c r="AX21" i="12"/>
  <c r="AY21" i="12" s="1"/>
  <c r="AR21" i="12"/>
  <c r="AS21" i="12" s="1"/>
  <c r="AL21" i="12"/>
  <c r="AM21" i="12" s="1"/>
  <c r="AF21" i="12"/>
  <c r="AG21" i="12" s="1"/>
  <c r="Z21" i="12"/>
  <c r="AA21" i="12" s="1"/>
  <c r="T21" i="12"/>
  <c r="U21" i="12" s="1"/>
  <c r="N21" i="12"/>
  <c r="O21" i="12" s="1"/>
  <c r="H21" i="12"/>
  <c r="I21" i="12" s="1"/>
  <c r="AU21" i="12"/>
  <c r="AV21" i="12" s="1"/>
  <c r="AO21" i="12"/>
  <c r="AP21" i="12" s="1"/>
  <c r="AI21" i="12"/>
  <c r="AJ21" i="12" s="1"/>
  <c r="AC21" i="12"/>
  <c r="AD21" i="12" s="1"/>
  <c r="W21" i="12"/>
  <c r="X21" i="12" s="1"/>
  <c r="Q21" i="12"/>
  <c r="R21" i="12" s="1"/>
  <c r="K21" i="12"/>
  <c r="L21" i="12" s="1"/>
  <c r="E21" i="12"/>
  <c r="F21" i="12" s="1"/>
  <c r="B21" i="12"/>
  <c r="C21" i="12" s="1"/>
  <c r="A22" i="12"/>
  <c r="CF38" i="5"/>
  <c r="BT38" i="5"/>
  <c r="BH38" i="5"/>
  <c r="CI38" i="5"/>
  <c r="BW38" i="5"/>
  <c r="BK38" i="5"/>
  <c r="A39" i="5"/>
  <c r="BE38" i="5" l="1"/>
  <c r="BQ38" i="5"/>
  <c r="CC38" i="5"/>
  <c r="BB38" i="5"/>
  <c r="BN38" i="5"/>
  <c r="BZ38" i="5"/>
  <c r="CL38" i="5"/>
  <c r="AM38" i="5"/>
  <c r="AV38" i="5"/>
  <c r="AP38" i="5"/>
  <c r="AG38" i="5"/>
  <c r="U38" i="5"/>
  <c r="X38" i="5"/>
  <c r="O38" i="5"/>
  <c r="F38" i="5"/>
  <c r="C39" i="5"/>
  <c r="I39" i="5"/>
  <c r="F39" i="5"/>
  <c r="L39" i="5"/>
  <c r="O39" i="5"/>
  <c r="X39" i="5"/>
  <c r="AA39" i="5"/>
  <c r="R39" i="5"/>
  <c r="U39" i="5"/>
  <c r="AD39" i="5"/>
  <c r="AJ39" i="5"/>
  <c r="AP39" i="5"/>
  <c r="AS39" i="5"/>
  <c r="AV39" i="5"/>
  <c r="AY39" i="5"/>
  <c r="AG39" i="5"/>
  <c r="AM39" i="5"/>
  <c r="CH22" i="12"/>
  <c r="CI22" i="12" s="1"/>
  <c r="CB22" i="12"/>
  <c r="CC22" i="12" s="1"/>
  <c r="BV22" i="12"/>
  <c r="BW22" i="12" s="1"/>
  <c r="CK22" i="12"/>
  <c r="CL22" i="12" s="1"/>
  <c r="CE22" i="12"/>
  <c r="CF22" i="12" s="1"/>
  <c r="BY22" i="12"/>
  <c r="BZ22" i="12" s="1"/>
  <c r="BP22" i="12"/>
  <c r="BQ22" i="12" s="1"/>
  <c r="BJ22" i="12"/>
  <c r="BK22" i="12" s="1"/>
  <c r="BD22" i="12"/>
  <c r="BE22" i="12" s="1"/>
  <c r="AX22" i="12"/>
  <c r="AY22" i="12" s="1"/>
  <c r="BS22" i="12"/>
  <c r="BT22" i="12" s="1"/>
  <c r="BM22" i="12"/>
  <c r="BN22" i="12" s="1"/>
  <c r="BG22" i="12"/>
  <c r="BH22" i="12" s="1"/>
  <c r="BA22" i="12"/>
  <c r="BB22" i="12" s="1"/>
  <c r="AU22" i="12"/>
  <c r="AV22" i="12" s="1"/>
  <c r="AO22" i="12"/>
  <c r="AP22" i="12" s="1"/>
  <c r="AI22" i="12"/>
  <c r="AJ22" i="12" s="1"/>
  <c r="AC22" i="12"/>
  <c r="AD22" i="12" s="1"/>
  <c r="W22" i="12"/>
  <c r="X22" i="12" s="1"/>
  <c r="Q22" i="12"/>
  <c r="R22" i="12" s="1"/>
  <c r="K22" i="12"/>
  <c r="L22" i="12" s="1"/>
  <c r="E22" i="12"/>
  <c r="F22" i="12" s="1"/>
  <c r="AR22" i="12"/>
  <c r="AS22" i="12" s="1"/>
  <c r="AL22" i="12"/>
  <c r="AM22" i="12" s="1"/>
  <c r="AF22" i="12"/>
  <c r="AG22" i="12" s="1"/>
  <c r="Z22" i="12"/>
  <c r="AA22" i="12" s="1"/>
  <c r="T22" i="12"/>
  <c r="U22" i="12" s="1"/>
  <c r="N22" i="12"/>
  <c r="O22" i="12" s="1"/>
  <c r="H22" i="12"/>
  <c r="I22" i="12" s="1"/>
  <c r="B22" i="12"/>
  <c r="C22" i="12" s="1"/>
  <c r="A23" i="12"/>
  <c r="CL39" i="5"/>
  <c r="CF39" i="5"/>
  <c r="BZ39" i="5"/>
  <c r="BT39" i="5"/>
  <c r="BN39" i="5"/>
  <c r="BH39" i="5"/>
  <c r="BB39" i="5"/>
  <c r="CI39" i="5"/>
  <c r="CC39" i="5"/>
  <c r="BW39" i="5"/>
  <c r="BQ39" i="5"/>
  <c r="BK39" i="5"/>
  <c r="BE39" i="5"/>
  <c r="A41" i="5"/>
  <c r="F41" i="5" l="1"/>
  <c r="L41" i="5"/>
  <c r="O41" i="5"/>
  <c r="R41" i="5"/>
  <c r="C41" i="5"/>
  <c r="I41" i="5"/>
  <c r="U41" i="5"/>
  <c r="AD41" i="5"/>
  <c r="AG41" i="5"/>
  <c r="X41" i="5"/>
  <c r="AA41" i="5"/>
  <c r="AM41" i="5"/>
  <c r="AJ41" i="5"/>
  <c r="AP41" i="5"/>
  <c r="AS41" i="5"/>
  <c r="AV41" i="5"/>
  <c r="AY41" i="5"/>
  <c r="CK23" i="12"/>
  <c r="CL23" i="12" s="1"/>
  <c r="CE23" i="12"/>
  <c r="CF23" i="12" s="1"/>
  <c r="BY23" i="12"/>
  <c r="BZ23" i="12" s="1"/>
  <c r="CH23" i="12"/>
  <c r="CI23" i="12" s="1"/>
  <c r="CB23" i="12"/>
  <c r="CC23" i="12" s="1"/>
  <c r="BV23" i="12"/>
  <c r="BW23" i="12" s="1"/>
  <c r="BS23" i="12"/>
  <c r="BT23" i="12" s="1"/>
  <c r="BM23" i="12"/>
  <c r="BN23" i="12" s="1"/>
  <c r="BG23" i="12"/>
  <c r="BH23" i="12" s="1"/>
  <c r="BA23" i="12"/>
  <c r="BB23" i="12" s="1"/>
  <c r="BP23" i="12"/>
  <c r="BQ23" i="12" s="1"/>
  <c r="BJ23" i="12"/>
  <c r="BK23" i="12" s="1"/>
  <c r="BD23" i="12"/>
  <c r="BE23" i="12" s="1"/>
  <c r="AX23" i="12"/>
  <c r="AY23" i="12" s="1"/>
  <c r="AU23" i="12"/>
  <c r="AV23" i="12" s="1"/>
  <c r="AR23" i="12"/>
  <c r="AS23" i="12" s="1"/>
  <c r="AL23" i="12"/>
  <c r="AM23" i="12" s="1"/>
  <c r="AF23" i="12"/>
  <c r="AG23" i="12" s="1"/>
  <c r="Z23" i="12"/>
  <c r="AA23" i="12" s="1"/>
  <c r="T23" i="12"/>
  <c r="U23" i="12" s="1"/>
  <c r="N23" i="12"/>
  <c r="O23" i="12" s="1"/>
  <c r="H23" i="12"/>
  <c r="I23" i="12" s="1"/>
  <c r="AO23" i="12"/>
  <c r="AP23" i="12" s="1"/>
  <c r="AI23" i="12"/>
  <c r="AJ23" i="12" s="1"/>
  <c r="AC23" i="12"/>
  <c r="AD23" i="12" s="1"/>
  <c r="W23" i="12"/>
  <c r="X23" i="12" s="1"/>
  <c r="Q23" i="12"/>
  <c r="R23" i="12" s="1"/>
  <c r="K23" i="12"/>
  <c r="L23" i="12" s="1"/>
  <c r="E23" i="12"/>
  <c r="F23" i="12" s="1"/>
  <c r="B23" i="12"/>
  <c r="C23" i="12" s="1"/>
  <c r="A25" i="12"/>
  <c r="A24" i="12"/>
  <c r="CL41" i="5"/>
  <c r="CF41" i="5"/>
  <c r="BZ41" i="5"/>
  <c r="BT41" i="5"/>
  <c r="BN41" i="5"/>
  <c r="BH41" i="5"/>
  <c r="BB41" i="5"/>
  <c r="CI41" i="5"/>
  <c r="CC41" i="5"/>
  <c r="BW41" i="5"/>
  <c r="BQ41" i="5"/>
  <c r="BK41" i="5"/>
  <c r="BE41" i="5"/>
  <c r="A44" i="5"/>
  <c r="AY44" i="5" l="1"/>
  <c r="O44" i="5"/>
  <c r="F44" i="5"/>
  <c r="L44" i="5"/>
  <c r="AS44" i="5"/>
  <c r="C44" i="5"/>
  <c r="I44" i="5"/>
  <c r="R44" i="5"/>
  <c r="U44" i="5"/>
  <c r="AD44" i="5"/>
  <c r="X44" i="5"/>
  <c r="AA44" i="5"/>
  <c r="AG44" i="5"/>
  <c r="AM44" i="5"/>
  <c r="AJ44" i="5"/>
  <c r="AP44" i="5"/>
  <c r="AV44" i="5"/>
  <c r="CH24" i="12"/>
  <c r="CI24" i="12" s="1"/>
  <c r="CB24" i="12"/>
  <c r="CC24" i="12" s="1"/>
  <c r="BV24" i="12"/>
  <c r="BW24" i="12" s="1"/>
  <c r="CK24" i="12"/>
  <c r="CL24" i="12" s="1"/>
  <c r="CE24" i="12"/>
  <c r="CF24" i="12" s="1"/>
  <c r="BY24" i="12"/>
  <c r="BZ24" i="12" s="1"/>
  <c r="BP24" i="12"/>
  <c r="BQ24" i="12" s="1"/>
  <c r="BJ24" i="12"/>
  <c r="BK24" i="12" s="1"/>
  <c r="BD24" i="12"/>
  <c r="BE24" i="12" s="1"/>
  <c r="AX24" i="12"/>
  <c r="AY24" i="12" s="1"/>
  <c r="BS24" i="12"/>
  <c r="BT24" i="12" s="1"/>
  <c r="BM24" i="12"/>
  <c r="BN24" i="12" s="1"/>
  <c r="BG24" i="12"/>
  <c r="BH24" i="12" s="1"/>
  <c r="BA24" i="12"/>
  <c r="BB24" i="12" s="1"/>
  <c r="AU24" i="12"/>
  <c r="AV24" i="12" s="1"/>
  <c r="AO24" i="12"/>
  <c r="AP24" i="12" s="1"/>
  <c r="AI24" i="12"/>
  <c r="AJ24" i="12" s="1"/>
  <c r="AC24" i="12"/>
  <c r="AD24" i="12" s="1"/>
  <c r="W24" i="12"/>
  <c r="X24" i="12" s="1"/>
  <c r="Q24" i="12"/>
  <c r="R24" i="12" s="1"/>
  <c r="K24" i="12"/>
  <c r="L24" i="12" s="1"/>
  <c r="E24" i="12"/>
  <c r="F24" i="12" s="1"/>
  <c r="AR24" i="12"/>
  <c r="AS24" i="12" s="1"/>
  <c r="AL24" i="12"/>
  <c r="AM24" i="12" s="1"/>
  <c r="AF24" i="12"/>
  <c r="AG24" i="12" s="1"/>
  <c r="Z24" i="12"/>
  <c r="AA24" i="12" s="1"/>
  <c r="T24" i="12"/>
  <c r="U24" i="12" s="1"/>
  <c r="N24" i="12"/>
  <c r="O24" i="12" s="1"/>
  <c r="H24" i="12"/>
  <c r="I24" i="12" s="1"/>
  <c r="E25" i="12"/>
  <c r="F25" i="12" s="1"/>
  <c r="Q25" i="12"/>
  <c r="R25" i="12" s="1"/>
  <c r="AF25" i="12"/>
  <c r="AG25" i="12" s="1"/>
  <c r="AR25" i="12"/>
  <c r="AS25" i="12" s="1"/>
  <c r="BD25" i="12"/>
  <c r="BE25" i="12" s="1"/>
  <c r="BP25" i="12"/>
  <c r="BQ25" i="12" s="1"/>
  <c r="CB25" i="12"/>
  <c r="CC25" i="12" s="1"/>
  <c r="H25" i="12"/>
  <c r="I25" i="12" s="1"/>
  <c r="T25" i="12"/>
  <c r="U25" i="12" s="1"/>
  <c r="AC25" i="12"/>
  <c r="AD25" i="12" s="1"/>
  <c r="AO25" i="12"/>
  <c r="AP25" i="12" s="1"/>
  <c r="BA25" i="12"/>
  <c r="BB25" i="12" s="1"/>
  <c r="BM25" i="12"/>
  <c r="BN25" i="12" s="1"/>
  <c r="BY25" i="12"/>
  <c r="BZ25" i="12" s="1"/>
  <c r="CK25" i="12"/>
  <c r="CL25" i="12" s="1"/>
  <c r="K25" i="12"/>
  <c r="L25" i="12" s="1"/>
  <c r="Z25" i="12"/>
  <c r="AA25" i="12" s="1"/>
  <c r="AL25" i="12"/>
  <c r="AM25" i="12" s="1"/>
  <c r="AX25" i="12"/>
  <c r="AY25" i="12" s="1"/>
  <c r="BJ25" i="12"/>
  <c r="BK25" i="12" s="1"/>
  <c r="BV25" i="12"/>
  <c r="BW25" i="12" s="1"/>
  <c r="CH25" i="12"/>
  <c r="CI25" i="12" s="1"/>
  <c r="N25" i="12"/>
  <c r="O25" i="12" s="1"/>
  <c r="W25" i="12"/>
  <c r="X25" i="12" s="1"/>
  <c r="AI25" i="12"/>
  <c r="AJ25" i="12" s="1"/>
  <c r="AU25" i="12"/>
  <c r="AV25" i="12" s="1"/>
  <c r="BG25" i="12"/>
  <c r="BH25" i="12" s="1"/>
  <c r="BS25" i="12"/>
  <c r="BT25" i="12" s="1"/>
  <c r="CE25" i="12"/>
  <c r="CF25" i="12" s="1"/>
  <c r="B24" i="12"/>
  <c r="C24" i="12" s="1"/>
  <c r="B25" i="12"/>
  <c r="C25" i="12" s="1"/>
  <c r="CL44" i="5"/>
  <c r="CF44" i="5"/>
  <c r="BZ44" i="5"/>
  <c r="BT44" i="5"/>
  <c r="BN44" i="5"/>
  <c r="BH44" i="5"/>
  <c r="BB44" i="5"/>
  <c r="CI44" i="5"/>
  <c r="CC44" i="5"/>
  <c r="BW44" i="5"/>
  <c r="BQ44" i="5"/>
  <c r="BK44" i="5"/>
  <c r="BE44" i="5"/>
  <c r="A45" i="5"/>
  <c r="X45" i="5" l="1"/>
  <c r="C45" i="5"/>
  <c r="I45" i="5"/>
  <c r="F45" i="5"/>
  <c r="L45" i="5"/>
  <c r="O45" i="5"/>
  <c r="AA45" i="5"/>
  <c r="R45" i="5"/>
  <c r="U45" i="5"/>
  <c r="AD45" i="5"/>
  <c r="AG45" i="5"/>
  <c r="AJ45" i="5"/>
  <c r="AP45" i="5"/>
  <c r="AS45" i="5"/>
  <c r="AV45" i="5"/>
  <c r="AY45" i="5"/>
  <c r="AM45" i="5"/>
  <c r="CL45" i="5"/>
  <c r="J17" i="11" s="1"/>
  <c r="CF45" i="5"/>
  <c r="BZ45" i="5"/>
  <c r="BT45" i="5"/>
  <c r="BN45" i="5"/>
  <c r="BH45" i="5"/>
  <c r="BB45" i="5"/>
  <c r="CI45" i="5"/>
  <c r="CC45" i="5"/>
  <c r="BW45" i="5"/>
  <c r="BQ45" i="5"/>
  <c r="BK45" i="5"/>
  <c r="BE45" i="5"/>
  <c r="B28" i="12" l="1"/>
  <c r="H28" i="12"/>
</calcChain>
</file>

<file path=xl/sharedStrings.xml><?xml version="1.0" encoding="utf-8"?>
<sst xmlns="http://schemas.openxmlformats.org/spreadsheetml/2006/main" count="10173" uniqueCount="5375">
  <si>
    <t>FORT</t>
  </si>
  <si>
    <t>REF</t>
  </si>
  <si>
    <t>Surprise Round</t>
  </si>
  <si>
    <t>Character</t>
  </si>
  <si>
    <t>Condition</t>
  </si>
  <si>
    <t>CL</t>
  </si>
  <si>
    <t>Round 1</t>
  </si>
  <si>
    <t>Round 10</t>
  </si>
  <si>
    <t>Round 11</t>
  </si>
  <si>
    <t>Round 12</t>
  </si>
  <si>
    <t>Round 13</t>
  </si>
  <si>
    <t>Round 14</t>
  </si>
  <si>
    <t>Round 15</t>
  </si>
  <si>
    <t>Round 16</t>
  </si>
  <si>
    <t>Round 17</t>
  </si>
  <si>
    <t>Round 18</t>
  </si>
  <si>
    <t>Round 19</t>
  </si>
  <si>
    <t>Round 20</t>
  </si>
  <si>
    <t>Threshold</t>
  </si>
  <si>
    <t>hp</t>
  </si>
  <si>
    <t>Melee</t>
  </si>
  <si>
    <t>Ranged</t>
  </si>
  <si>
    <t>Force Powers</t>
  </si>
  <si>
    <t>Round 21</t>
  </si>
  <si>
    <t>Round 22</t>
  </si>
  <si>
    <t>Round 23</t>
  </si>
  <si>
    <t>Round 24</t>
  </si>
  <si>
    <t>Round 25</t>
  </si>
  <si>
    <t>Round 26</t>
  </si>
  <si>
    <t>Round 27</t>
  </si>
  <si>
    <t>Round 28</t>
  </si>
  <si>
    <t>Round 29</t>
  </si>
  <si>
    <t>Round 30</t>
  </si>
  <si>
    <t>ListStart</t>
  </si>
  <si>
    <t>ListEnd</t>
  </si>
  <si>
    <t>Perception</t>
  </si>
  <si>
    <t>Speed</t>
  </si>
  <si>
    <t>Ranged by weapon +7</t>
  </si>
  <si>
    <t>Force pts</t>
  </si>
  <si>
    <t>Destiny pts</t>
  </si>
  <si>
    <t>Initiative</t>
  </si>
  <si>
    <t>Languages</t>
  </si>
  <si>
    <t>(flat-footed)</t>
  </si>
  <si>
    <t>WILL</t>
  </si>
  <si>
    <t>Base Atk</t>
  </si>
  <si>
    <t>Atk Options</t>
  </si>
  <si>
    <t>Special Actions</t>
  </si>
  <si>
    <t>Abilities</t>
  </si>
  <si>
    <t>Talents</t>
  </si>
  <si>
    <t>Feats</t>
  </si>
  <si>
    <t>Skills</t>
  </si>
  <si>
    <t>Possessions</t>
  </si>
  <si>
    <t>Force pts used</t>
  </si>
  <si>
    <t>Temporary hp</t>
  </si>
  <si>
    <t>damage</t>
  </si>
  <si>
    <t>Attack Bonus</t>
  </si>
  <si>
    <t>Damage Bonus</t>
  </si>
  <si>
    <t>Die Bonus</t>
  </si>
  <si>
    <t>Special Qualities</t>
  </si>
  <si>
    <t>Skill Bonus</t>
  </si>
  <si>
    <t>Block, Deflect</t>
  </si>
  <si>
    <t>Pack Hunter, Sneaky, Spatial Awareness</t>
  </si>
  <si>
    <t>lightsaber, Jedi robes</t>
  </si>
  <si>
    <t>StatBlocksEnd</t>
  </si>
  <si>
    <t>StatBlocksStart</t>
  </si>
  <si>
    <t>Conditions</t>
  </si>
  <si>
    <t>Helpless</t>
  </si>
  <si>
    <t>Killed</t>
  </si>
  <si>
    <t>Talent Defenses</t>
  </si>
  <si>
    <t>Roll</t>
  </si>
  <si>
    <t>Sum</t>
  </si>
  <si>
    <t xml:space="preserve"> </t>
  </si>
  <si>
    <t>-</t>
  </si>
  <si>
    <t>XP</t>
  </si>
  <si>
    <t># in party</t>
  </si>
  <si>
    <t>Force Secrets</t>
  </si>
  <si>
    <t>Force Techniques</t>
  </si>
  <si>
    <t>Basic, Ryl, Lekku, Zabrak, Mando'a, Huttese, Selkath, Shyriiwook</t>
  </si>
  <si>
    <t>none</t>
  </si>
  <si>
    <t>Melee by weapon +3</t>
  </si>
  <si>
    <t>Base Atk +4; Grp +8</t>
  </si>
  <si>
    <t>Dual Weapon Mastery I, Point Blank Shot, Precise Shot, Rapid Shot, Skirmisher</t>
  </si>
  <si>
    <t>Quick Draw</t>
  </si>
  <si>
    <t/>
  </si>
  <si>
    <t>Str 8, Dex 18, Con 10, Int 14, Wis 10, Cha 16</t>
  </si>
  <si>
    <t>Deceptive, Low-Light Vision</t>
  </si>
  <si>
    <t>Wealth, Skirmisher, Surprise Strike</t>
  </si>
  <si>
    <t>Dual Weapon Mastery I, Linguist, Point Blank Shot, Precise Shot, Quick Draw, Rapid Shot, Running Attack, Skill Focus (Deception), Weapon Proficiency (pistols), Weapon Proficiency (simple)</t>
  </si>
  <si>
    <t>Deception +7, Knowledge (Bureaucracy) +10, Knowledge (Social Sciences) +10, Perception +8, Persuasion +11, Pilot +12, Stealth +12, Use Computer +10</t>
  </si>
  <si>
    <t>main-hand heavy blaster, off-hand holdout blaster, flight suit (Vacuum Seals), datapad, blank datacards, credit chip, demolitions sensor, concealed holster, hip holster, utility belt</t>
  </si>
  <si>
    <t>Basic, Mando'a</t>
  </si>
  <si>
    <t>Melee vibrobayonet +9 (2d6+8)
Melee vibrobayonet +11 (2d6+8) with Charge</t>
  </si>
  <si>
    <t>Ranged blaster rifle, sniper +12 (3d8+9)
Ranged blaster rifle, sniper +14 (5d8+10) with Deadeye and Zero Range
Ranged blaster rifle, sniper +13 (4d8+10) with Deadeye and Point Blank Shot
Ranged blaster rifle, sniper +14 (4d8+10) with Zero Range
Ranged blaster rifle, sniper +13 (3d8+10) with Point Blank Shot
Ranged blaster pistol, heavy +12 (3d8+9)
Ranged blaster pistol, heavy +14 (4d8+10) with Zero Range
Ranged blaster pistol, heavy +13 (3d8+10) with Point Blank Shot</t>
  </si>
  <si>
    <t>Base Atk +7; Grp +11</t>
  </si>
  <si>
    <t>Deadeye, Point Blank Shot, Precise Shot, Sniper, Zero Range</t>
  </si>
  <si>
    <t>Str 15, Dex 19, Con 15, Int 10, Wis 10, Cha 8</t>
  </si>
  <si>
    <t xml:space="preserve">Bonus Trained Skill, Bonus Feat </t>
  </si>
  <si>
    <t>Acute Senses, Armored Defense, Ambush Specialist, Destructive Ambusher, Keep It Going</t>
  </si>
  <si>
    <t>Armor Proficiency (light), Deadeye, Implant Training, Point Blank Shot, Precise Shot, Shake it Off, Skill Focus (Stealth), Sniper, Weapon Proficiency (pistols), Weapon Proficiency (rifles), Weapon Proficiency (simple), Zero Range</t>
  </si>
  <si>
    <t>Endurance +11, Initiative +13, Mechanics +9, Perception +11, Stealth +18, Survival +9</t>
  </si>
  <si>
    <t>sniper rifle, heavy blaster pistol, Neo-Crusader light armor (Superior Tech: Superior Agile Armor, Vacuum Seals, Internal Comlink, short-range, Helmet Package, Jet Pack), datapad, blank datacards, credit chip, demolitions sensor, concealed holster, hip holster, utility belt, stealth field generator</t>
  </si>
  <si>
    <t>Selkath, Basic, Ryl, Sith, Rakata, Zabrak</t>
  </si>
  <si>
    <t>Melee lightsaber +10 (2d8+3)
Melee lightsaber +12 (2d8+3) with Charge</t>
  </si>
  <si>
    <t>Base Atk +5; Grp +7</t>
  </si>
  <si>
    <t>Str 10, Dex 14, Con 10, Int 14, Wis 13, Cha 19</t>
  </si>
  <si>
    <t>Breathe Underwater, Expert Swimmer, Able Healer</t>
  </si>
  <si>
    <t>Sentinel Strike, Influence Savant, Noble Fencing Style</t>
  </si>
  <si>
    <t>Force of Personality, Force Sensitivity, Force Training, Linguist, Skill Focus (Use the Force), Weapon Focus (lightsabers), Weapon Proficiency (lightsabers), Weapon Proficiency (simple)</t>
  </si>
  <si>
    <t>Initiative +10, Knowledge (Bureaucracy) +10, Persuasion +12, Use the Force +17</t>
  </si>
  <si>
    <t>lightsaber, Sith lord's robes</t>
  </si>
  <si>
    <t>Shyriiwook, Basic (understand only)</t>
  </si>
  <si>
    <t>Melee lightsaber +8 (2d8+11)
Melee lightsaber +10 (2d8+13) with Rage
Melee lightsaber +12 (2d8+13) with Rage and Charge
Melee lightsaber +10 (2d8+11) with Charge</t>
  </si>
  <si>
    <t>Ranged by weapon +3</t>
  </si>
  <si>
    <t>Base Atk +3; Grp +8</t>
  </si>
  <si>
    <t>Controlled Rage</t>
  </si>
  <si>
    <t>Str 20, Dex 10, Con 13, Int 10, Wis 12, Cha 11</t>
  </si>
  <si>
    <t>Rage, Expert Climber, Intimidating</t>
  </si>
  <si>
    <t>Force Intuition, Master of the Great Hunt</t>
  </si>
  <si>
    <t>Controlled Rage, Focused Rage, Force Sensitivity, Skill Focus (Use the Force), Weapon Proficiency (lightsabers), Weapon Proficiency (simple)</t>
  </si>
  <si>
    <t>Endurance +7, Initiative (Use the Force) +11, Use the Force +11</t>
  </si>
  <si>
    <t>Basic, Catharese</t>
  </si>
  <si>
    <t>Base Atk +8; Grp +12</t>
  </si>
  <si>
    <t>Reactive Claw, Cathar Instincts, Climb is a class skill, Stealth is a class skill</t>
  </si>
  <si>
    <t>Block</t>
  </si>
  <si>
    <t>Basic, Zabrak, Sith</t>
  </si>
  <si>
    <t>Accelerated Strike, Dual Weapon Mastery I, Dual Weapon Mastery II</t>
  </si>
  <si>
    <t>Dark Rage, Force Lightning</t>
  </si>
  <si>
    <t>Str 19, Dex 16, Con 10, Int 9, Wis 12, Cha 12</t>
  </si>
  <si>
    <t>Heightened Awareness, Superior Defenses</t>
  </si>
  <si>
    <t>Mobile Combatant, Block, Power of the Dark Side, Swift Power, Affliction</t>
  </si>
  <si>
    <t>Accelerated Strike, Dual Weapon Mastery I, Dual Weapon Mastery II, Force Sensitivity, Force Training, Skill Focus (Use the Force), Weapon Focus (lightsabers), Weapon Proficiency (lightsabers), Weapon Proficiency (simple)</t>
  </si>
  <si>
    <t>Initiative +12, Jump +13, Use the Force +15</t>
  </si>
  <si>
    <t>single strike lightsaber, dual strike lightsaber</t>
  </si>
  <si>
    <t>HP left</t>
  </si>
  <si>
    <t>FP left</t>
  </si>
  <si>
    <t>TrackerEnd</t>
  </si>
  <si>
    <t>TrackerStart</t>
  </si>
  <si>
    <t>Picture</t>
  </si>
  <si>
    <t>BD-1 Blaster Droid - CL1</t>
  </si>
  <si>
    <t>Basic, Binary</t>
  </si>
  <si>
    <t>unarmed +3 (1d3+1)</t>
  </si>
  <si>
    <t>blaster carbine +1 (3d8)</t>
  </si>
  <si>
    <t>Base Atk +2; Grp +3</t>
  </si>
  <si>
    <t>Str 13, Dex 9, Con -, Int 9, Wis 10, Cha 10</t>
  </si>
  <si>
    <t>Perception +6</t>
  </si>
  <si>
    <t>Blaster carbine</t>
  </si>
  <si>
    <t>droid traits</t>
  </si>
  <si>
    <t>Medium Droid (4th degree) nonheroic 3</t>
  </si>
  <si>
    <t>MD-1 Melee Droid - CL1</t>
  </si>
  <si>
    <t>Force pike +3 (2d8+1)</t>
  </si>
  <si>
    <t>Blaster pistol +1 (3d6)</t>
  </si>
  <si>
    <t>Str 13 Dex 9 Con 0 Int 9 Wis 10 Cha 10</t>
  </si>
  <si>
    <t>Blaster pistol, force pike</t>
  </si>
  <si>
    <t xml:space="preserve">SYSTEMS - walking locomotion, remote processor, 2 hand appendages, internal comlink, vocabulator, plasteel shell (+2 armor)  </t>
  </si>
  <si>
    <t xml:space="preserve">SYSTEMS - walking locomotion, remote processor, 2 hand appendages, internal comlink, vocabulator    </t>
  </si>
  <si>
    <t>Sith Trooper - CL1</t>
  </si>
  <si>
    <t>Basic</t>
  </si>
  <si>
    <t>Base Atk +3; Grp +4</t>
  </si>
  <si>
    <t>Str 12, Dex 13, Con 12, Int 10, Wis 9, Cha 8</t>
  </si>
  <si>
    <t>Trandoshan slaver thug - CL3</t>
  </si>
  <si>
    <t>Trandoshan Nonheroic 4 / Soldier 1 / Scoundrel 1</t>
  </si>
  <si>
    <t>Basic, Dosh</t>
  </si>
  <si>
    <t>vibroblade +7 (2d6+4)
vibroblade +7 (2d6+7) with both hands</t>
  </si>
  <si>
    <t>blaster Rifle +5 (3d8+1) 
blaster Rifle +6 (3d8+2) with Point Blank Shot</t>
  </si>
  <si>
    <t>Base Atk +x; Grp +x</t>
  </si>
  <si>
    <t>Base Atk +4; Grp +7</t>
  </si>
  <si>
    <t>Fortune's Favor, Point Blank Shot</t>
  </si>
  <si>
    <t>Str 16, Dex 13, Con 14, Int 10, Wis 10, Cha 10</t>
  </si>
  <si>
    <t>Darkvision, Limb regeneration, Reflex bonus, Bonus Feat</t>
  </si>
  <si>
    <t>Armored Defense, Fortune's Favor</t>
  </si>
  <si>
    <t>Toughness, Weapon Proficiency (simple weapons), Weapon Proficiency (rifles), Weapon Proficiency (pistols), Weapon Proficiency (advanced melee), Improved Defenses, Pin, Armor Proficiency (light), Point Blank Shot</t>
  </si>
  <si>
    <t>Endurance +10</t>
  </si>
  <si>
    <t>vibroblade, blaster rifle, comlink</t>
  </si>
  <si>
    <t>Granzz'osk(slaver leader) - CL6</t>
  </si>
  <si>
    <t>Medium  Nonheroic 4 / Soldier 2 / Scoundrel 3</t>
  </si>
  <si>
    <t>vibroblade +11 (2d6+8) with both hands
vibroblade +6 / +6 (2d6+8) with Double Attack</t>
  </si>
  <si>
    <t>blaster rifle +8 (3d8+2) 
blaster rifle +9 (3d8+3) with Point Blank Shot
blaster rifle +3 (3d8+2) with Autofire
blaster rifle +4 (3d8+3) with Autofire and Point Blank Shot</t>
  </si>
  <si>
    <t>Base Atk +7; Grp +10</t>
  </si>
  <si>
    <t>Double Attack, Point Blank Shot, Autofire</t>
  </si>
  <si>
    <t>Sneak Attack (2d6),</t>
  </si>
  <si>
    <t>Str 16, Dex 13, Con 12, Int 12, Wis 10, Cha 10</t>
  </si>
  <si>
    <t>Armored Defense, Sneak attack x2</t>
  </si>
  <si>
    <t xml:space="preserve"> Toughness, Weapon Proficiency (simple weapons), Weapon Proficiency (rifles), Weapon Proficiency (pistols), Weapon Proficiency (advanced melee), Improved Damage Threshold, Improved Defenses, Armor Proficiency (medium), Armor Proficiency (light), Weapon Focus (advanced melee), Point Blank Shot, Double Attack (advanced melee)</t>
  </si>
  <si>
    <t>Gather Info +9, Perception +9</t>
  </si>
  <si>
    <t>vibroblade, blaster rifle, comlink, frag grenade x2</t>
  </si>
  <si>
    <t>Sith Elite Trooper - CL6</t>
  </si>
  <si>
    <t>Sith Heavy Trooper - CL3</t>
  </si>
  <si>
    <t>Darth 3</t>
  </si>
  <si>
    <t>Darth 4</t>
  </si>
  <si>
    <t>Darth 5</t>
  </si>
  <si>
    <t>Darth 6</t>
  </si>
  <si>
    <t>Darth Sion</t>
  </si>
  <si>
    <t>Darth Gaea</t>
  </si>
  <si>
    <t>Sith Bladeborn - CL10</t>
  </si>
  <si>
    <t>Sith Shadow Hand - CL12</t>
  </si>
  <si>
    <t>Sith Assassin - CL6</t>
  </si>
  <si>
    <t>Darth Chimera - CL9</t>
  </si>
  <si>
    <t>Darth Blanc - CL11</t>
  </si>
  <si>
    <t>Sith Assault Droid - CL6</t>
  </si>
  <si>
    <t>Dark Side score</t>
  </si>
  <si>
    <t>Basic, Sullustese</t>
  </si>
  <si>
    <t>Basic, Zabrak</t>
  </si>
  <si>
    <t>Basic, Binary, Zabrak</t>
  </si>
  <si>
    <t>Shyriiwook, Basic (understand only), Ryl, Zabrak</t>
  </si>
  <si>
    <t>Basic, Kel Dor, Ryl</t>
  </si>
  <si>
    <t>Base Atk +1; Grp +4</t>
  </si>
  <si>
    <t>Base Atk +9; Grp +11</t>
  </si>
  <si>
    <t>Dual Weapon Mastery I, Dual Weapon Mastery II, Point Blank Shot</t>
  </si>
  <si>
    <t>Point Blank Shot, Precise Shot, Rapid Shot</t>
  </si>
  <si>
    <t>Point Blank Shot, Precise Shot</t>
  </si>
  <si>
    <t>Block, Deflect, Quick Draw</t>
  </si>
  <si>
    <t>Autofire Sweep</t>
  </si>
  <si>
    <t>Advantageous Attack</t>
  </si>
  <si>
    <t>Cortosis Gauntlet Block</t>
  </si>
  <si>
    <t>Battle Strike, Surge</t>
  </si>
  <si>
    <t>Convection (2), Farseeing (3), Mind Shard, Negate Energy, Prescience (2), Surge</t>
  </si>
  <si>
    <t>Str 14, Dex 18, Con 12, Int 12, Wis 13, Cha 12</t>
  </si>
  <si>
    <t>Str 12, Dex 16, Con 14, Int 10, Wis 10, Cha 14</t>
  </si>
  <si>
    <t>Str 12, Dex 16, Con 14, Int 14, Wis 10, Cha 10</t>
  </si>
  <si>
    <t>Str 14, Dex 14, Con 10, Int 12, Wis 18, Cha 16</t>
  </si>
  <si>
    <t>Droid Traits, Czerka Corporation Droid</t>
  </si>
  <si>
    <t>Keen Force Sense, Low-Light Vision, Special Equipment</t>
  </si>
  <si>
    <t>Autofire Assault, Devastating Attack (rifles), Weapon Specialization (rifles)</t>
  </si>
  <si>
    <t>Knack, Evasion</t>
  </si>
  <si>
    <t>Renew Vision, Elusive Target, Cortosis Gauntlet Block, Precognitive Meditation, Prepared for Danger</t>
  </si>
  <si>
    <t>Force Sensitivity, Force Training, Improved Defenses, Skill Focus (Use the Force), Weapon Proficiency (lightsabers), Weapon Proficiency (simple)</t>
  </si>
  <si>
    <t>Dual Weapon Mastery I, Dual Weapon Mastery II, Force Sensitivity, Force Training, Point Blank Shot, Quick Draw, Tech Specialist, Weapon Finesse, Weapon Focus (lightsabers), Weapon Proficiency (lightsabers), Weapon Proficiency (simple)</t>
  </si>
  <si>
    <t>Armor Proficiency (light), Armor Proficiency (medium), Autofire Sweep, Martial Arts I, Point Blank Shot, Precise Shot, Rapid Shot, Weapon Focus (rifles), Weapon Proficiency (pistols), Weapon Proficiency (rifles), Weapon Proficiency (simple)</t>
  </si>
  <si>
    <t>Point Blank Shot, Precise Shot, Shake it Off, Weapon Focus (pistols), Weapon Proficiency (advanced melee), Weapon Proficiency (pistols), Weapon Proficiency (rifles), Weapon Proficiency (simple)</t>
  </si>
  <si>
    <t>Acrobatics +13, Initiative +13, Mechanics +10, Use Computer +10, Use the Force +8</t>
  </si>
  <si>
    <t>Endurance +8, Initiative +9, Mechanics +6, Pilot +9, Survival +6</t>
  </si>
  <si>
    <t>Climb +9, Endurance +10, Initiative +11, Mechanics +10, Pilot +11, Stealth +11, Use Computer +10</t>
  </si>
  <si>
    <t>Acrobatics +11, Initiative +11, Use the Force +17</t>
  </si>
  <si>
    <t>bianca, 6 power packs</t>
  </si>
  <si>
    <t>vibrowhip, heavy blaster pistol</t>
  </si>
  <si>
    <t>bowcaster, dire sword, bandolier, datapad, medpac, 5 bowcaster quivers, electrobinoculars</t>
  </si>
  <si>
    <t>Medium Droid (4th degree) nonheroic 12</t>
  </si>
  <si>
    <t>droid immunities; SR 10</t>
  </si>
  <si>
    <t>claw +11 (1d4+2)</t>
  </si>
  <si>
    <t>Base Atk +9; Grp +13</t>
  </si>
  <si>
    <t>main-hand blaster rifle +12 (3d8)
main-hand blaster rifle +7 (3d8) with autofire
main-hand blaster rifle +10 (3d8) and off-hand blaster rifle +10 (3d8)
flamethrower +11 (3d6)</t>
  </si>
  <si>
    <t>autofire (blaster rifle), dual weapon full attack</t>
  </si>
  <si>
    <t>Perception +13</t>
  </si>
  <si>
    <t>Armor Proficiency (light), Dual Weapon Mastery I, Dial Weapon Mastery II, Exotic Weapon Proficiency (flamethrower), Weapon focus (rifles), Weapon Proficiency (simple weapons, rifles)</t>
  </si>
  <si>
    <t>SYSTEMS - walking locomotion, basic processor, 2 claw appendages, 3 tool mounts</t>
  </si>
  <si>
    <t>blaster rifles (2), flamethrower, duranium plating, shield generator (SR10)</t>
  </si>
  <si>
    <t>Size/Species/Class</t>
  </si>
  <si>
    <t>Point Blank Shot, Zero Range</t>
  </si>
  <si>
    <t>Toughness, Armor Proficiency (light), Weapon Proficiency (simple, pistols, advanced weapons)</t>
  </si>
  <si>
    <t>Mandalorian Neo Crusader Soldier - CL2</t>
  </si>
  <si>
    <t>Medium Human soldier 1/nonheroic 3</t>
  </si>
  <si>
    <t>Melee vibroblade +5 (2d6+2)</t>
  </si>
  <si>
    <t>Ranged blaster rifle +6 (3d8+0)
Ranged blaster rifle +3 (4d8+1) with Autofire and Zero Range
Ranged blaster rifle +2 (3d8+1) with Autofire and Point Blank Shot
Ranged blaster rifle +8 (4d8+1) with Zero Range
Ranged blaster rifle +7 (3d8+1) with Point Blank Shot</t>
  </si>
  <si>
    <t>Base Atk +3; Grp +6</t>
  </si>
  <si>
    <t>Str 15, Dex 16, Con 11, Int 12, Wis 10, Cha 10</t>
  </si>
  <si>
    <t>Comrades in Arms</t>
  </si>
  <si>
    <t>Armor Proficiency (light), Armor Proficiency (medium), Implant Training, Point Blank Shot, Weapon Proficiency (pistols), Weapon Proficiency (rifles), Weapon Proficiency (simple), Zero Range</t>
  </si>
  <si>
    <t>Climb +9, Jump +9, Knowledge (Tactics) +8, Perception +9, Treat Injury +7</t>
  </si>
  <si>
    <t>blaster rifle, vibroblade, Mandalorian battle armor (Vacuum Seals, Internal Comlink, short-range, Helmet Package, Jet Pack)</t>
  </si>
  <si>
    <t>Mandalorian Neo Crusader Scout - CL2</t>
  </si>
  <si>
    <t>Medium Human scout 1/nonheroic 5</t>
  </si>
  <si>
    <t>Ranged blaster rifle +6 (3d8+0)
Ranged blaster rifle +1 (3d8+0) with Autofire</t>
  </si>
  <si>
    <t>Strafe</t>
  </si>
  <si>
    <t>Str 14, Dex 16, Con 13, Int 11, Wis 10, Cha 10</t>
  </si>
  <si>
    <t>Watchful Step</t>
  </si>
  <si>
    <t>Armor Proficiency (light), Implant Training, Running Attack, Strafe, Weapon Proficiency (pistols), Weapon Proficiency (rifles), Weapon Proficiency (simple)</t>
  </si>
  <si>
    <t>Climb +10, Jump +10, Perception +10, Stealth +11, Survival +8, Treat Injury +8</t>
  </si>
  <si>
    <t>blaster rifle, vibroblade, Neo-Crusader light armor (Vacuum Seals, Internal Comlink, short-range, Helmet Package, Jet Pack)</t>
  </si>
  <si>
    <t>Mandalorian Neo Crusader Brawler - CL3</t>
  </si>
  <si>
    <t>Medium Human soldier 2/nonheroic 4</t>
  </si>
  <si>
    <t>Ranged blaster pistol +6 (3d6+1)</t>
  </si>
  <si>
    <t>Base Atk +5; Grp +8</t>
  </si>
  <si>
    <t>Withdrawal Strike (advanced melee)</t>
  </si>
  <si>
    <t>Str 16, Dex 12, Con 14, Int 10, Wis 10, Cha 12</t>
  </si>
  <si>
    <t>Weapon Specialization (advanced melee)</t>
  </si>
  <si>
    <t>Armor Proficiency (light), Armor Proficiency (medium), Implant Training, Weapon Proficiency (advanced melee), Weapon Proficiency (pistols), Weapon Proficiency (rifles), Weapon Proficiency (simple), Withdrawal Strike (advanced melee)</t>
  </si>
  <si>
    <t>Climb +11, Jump +11, Stealth +9, Treat Injury +8</t>
  </si>
  <si>
    <t>vibrosword, blaster pistol, Mandalorian battle armor (Superior Tech: Mobile Armor, Vacuum Seals, Internal Comlink, short-range, Helmet Package, Jet Pack)</t>
  </si>
  <si>
    <t>Melee vibrosword +8 (2d8+9)
Melee vibrosword +10 (2d8+9) with Charge</t>
  </si>
  <si>
    <t>Mandalorian Neo Crusader Rally Master - CL5</t>
  </si>
  <si>
    <t>Medium Human soldier 2/noble 3/nonheroic 2</t>
  </si>
  <si>
    <t>Melee vibrosword +8 (2d8+8)
Melee vibrosword +10 (2d8+8) with Charge</t>
  </si>
  <si>
    <t>Ranged blaster rifle, heavy +6 (3d10+2)
Ranged blaster rifle, heavy +8 (3d10+2) with Charging Fire and Mandalorian Training
Ranged blaster rifle, heavy +1 (3d10+2) with Autofire</t>
  </si>
  <si>
    <t>Charging Fire, Mandalorian Training, Power Attack</t>
  </si>
  <si>
    <t>Presence, Coordinate, Jet Pack Training</t>
  </si>
  <si>
    <t>Armor Proficiency (light), Armor Proficiency (medium), Charging Fire, Implant Training, Mandalorian Training, Power Attack, Weapon Proficiency (pistols), Weapon Proficiency (rifles), Weapon Proficiency (simple)</t>
  </si>
  <si>
    <t>Mechanics +8, Perception +10, Pilot +9, Stealth +9</t>
  </si>
  <si>
    <t>vibrosword, heavy blaster rifle, Mandalorian battle armor (Superior Tech: Mobile Armor, Vacuum Seals, Internal Comlink, short-range, Helmet Package, Jet Pack)</t>
  </si>
  <si>
    <t>Shot capacity - Main weapon</t>
  </si>
  <si>
    <t>Shots capacity - Off-hand weapon</t>
  </si>
  <si>
    <t>Talents (/encounter, /day) used</t>
  </si>
  <si>
    <t>Feats (/encounter, /day) used</t>
  </si>
  <si>
    <t>Medium Twi'lek noble 2/scoundrel 4</t>
  </si>
  <si>
    <t>Medium Wookiee Jedi 3</t>
  </si>
  <si>
    <t>Medium Human scout 1/soldier 7</t>
  </si>
  <si>
    <t>Medium Selkath Jedi 5/noble 1</t>
  </si>
  <si>
    <t>Mandalorian Neo Crusader Marshal - CL11</t>
  </si>
  <si>
    <t>Medium Human soldier 4/noble 3/nonheroic 3/officer 3</t>
  </si>
  <si>
    <t>Melee combat gloves +14 (1d6+8)
Melee bayonet +14 (1d8+9)
Melee bayonet +16 (1d8+9) with Charge
Melee knife +14 (1d4+7)</t>
  </si>
  <si>
    <t>Ranged blaster rifle +14 (3d8+5)
Ranged blaster rifle +16 (3d8+5) with Charging Fire and Mandalorian Training
Ranged blaster rifle +3 (3d8+16) with Power Blast (-11)
Ranged blaster pistol, heavy +13 (3d8+5)
Ranged blaster pistol, heavy +15 (3d8+5) with Charging Fire and Mandalorian Training
Ranged blaster pistol, heavy +2 (3d8+16) with Power Blast (-11)</t>
  </si>
  <si>
    <t>Base Atk +11; Grp +13</t>
  </si>
  <si>
    <t>Charging Fire, Mandalorian Training, Power Blast</t>
  </si>
  <si>
    <t>Vehicular Combat</t>
  </si>
  <si>
    <t>Str 15, Dex 14, Con 13, Int 12, Wis 11, Cha 15</t>
  </si>
  <si>
    <t>Presence, Inspire Confidence, Armored Defense, Battle Analysis, Jet Pack Training, Deployment Tactics</t>
  </si>
  <si>
    <t>Armor Proficiency (light), Armor Proficiency (medium), Charging Fire, Mandalorian Training, Martial Arts I, Power Blast, Skill Focus (Knowledge (Tactics)), Vehicular Combat, Weapon Focus (rifles), Weapon Focus (simple), Weapon Proficiency (advanced melee), Weapon Proficiency (pistols), Weapon Proficiency (rifles), Weapon Proficiency (simple)</t>
  </si>
  <si>
    <t>Knowledge (Tactics) +17, Mechanics +12, Perception +13, Persuasion +13, Pilot +13</t>
  </si>
  <si>
    <t>combat gloves, bayonet, knife, blaster rifle, heavy blaster pistol, Neo-Crusader light armor (Superior Tech: Mobile Armor, Vacuum Seals, Internal Comlink, short-range, Helmet Package, Jet Pack)</t>
  </si>
  <si>
    <t>Blocks attempted</t>
  </si>
  <si>
    <t>Deflects attempted</t>
  </si>
  <si>
    <t>AoO attempted</t>
  </si>
  <si>
    <t>Armor bonus/penalty</t>
  </si>
  <si>
    <t>Defenses</t>
  </si>
  <si>
    <t>Threshold bonus/penalty</t>
  </si>
  <si>
    <t>Force points</t>
  </si>
  <si>
    <t>Temporary FP</t>
  </si>
  <si>
    <t>Size / Species / Class</t>
  </si>
  <si>
    <t>Medium Human nonheroic 4</t>
  </si>
  <si>
    <t>Melee sith sword -1 (1d8+2)
Melee sith sword +1 (1d8+2) with Charge</t>
  </si>
  <si>
    <t>Ranged blaster rifle +5 (3d8+0)
Ranged blaster rifle +0 (3d8+0) with Autofire</t>
  </si>
  <si>
    <t>Armor Proficiency (light), Weapon Focus (rifles), Weapon Proficiency (rifles)</t>
  </si>
  <si>
    <t>Endurance +8, Perception +8</t>
  </si>
  <si>
    <t>blaster rifle, Sith sword, Sith trooper armor (Internal Comlink, short-range, Helmet Package)</t>
  </si>
  <si>
    <t>Medium Human nonheroic 5/soldier 2</t>
  </si>
  <si>
    <t>Melee sith sword +1 (1d8+3)
Melee sith sword +3 (1d8+3) with Charge</t>
  </si>
  <si>
    <t>Ranged blaster rifle, heavy +8 (3d10+3)
Ranged blaster rifle, heavy +3 (3d10+3) with Autofire
Ranged blaster rifle, heavy +4 (3d10+4) with Autofire and Point Blank Shot</t>
  </si>
  <si>
    <t>Follow Through, Point Blank Shot</t>
  </si>
  <si>
    <t>Str 12, Dex 14, Con 13, Int 10, Wis 9, Cha 8</t>
  </si>
  <si>
    <t>Weapon Specialization (rifles)</t>
  </si>
  <si>
    <t>Armor Proficiency (light), Armor Proficiency (medium), Follow Through, Point Blank Shot, Weapon Focus (rifles), Weapon Proficiency (rifles)</t>
  </si>
  <si>
    <t>Endurance +9, Perception +7</t>
  </si>
  <si>
    <t>heavy blaster rifle, Sith sword, Sith battle suit</t>
  </si>
  <si>
    <t>Medium Human nonheroic 5/soldier 4/elite trooper 1</t>
  </si>
  <si>
    <t>Melee vibrosword +9 (2d8+4)
Melee vibrosword +11 (2d8+4) with Charge</t>
  </si>
  <si>
    <t>Ranged blaster rifle, heavy +11 (3d10+4)
Ranged blaster rifle, heavy +9 (3d10+4) with Autofire and Controlled Burst
Ranged blaster rifle, heavy +9 (5d10+4) with Burst Fire and Controlled Burst</t>
  </si>
  <si>
    <t>Base Atk +8; Grp +10</t>
  </si>
  <si>
    <t>Follow Through, Rapid Shot</t>
  </si>
  <si>
    <t>Str 12, Dex 15, Con 14, Int 10, Wis 9, Cha 8</t>
  </si>
  <si>
    <t>Comrades in Arms, Weapon Specialization (rifles)</t>
  </si>
  <si>
    <t>Armor Proficiency (light), Armor Proficiency (medium), Follow Through, Martial Arts I, Rapid Shot, Weapon Focus (rifles), Weapon Proficiency (advanced melee), Weapon Proficiency (rifles)</t>
  </si>
  <si>
    <t>Endurance +12, Perception +9</t>
  </si>
  <si>
    <t>heavy blaster rifle, vibrosword, Sith battle suit</t>
  </si>
  <si>
    <t>Medium Human nonheroic 2/noble 3/soldier 4/officer 3</t>
  </si>
  <si>
    <t>Basic, Sith</t>
  </si>
  <si>
    <t>Melee sith sword +11 (1d8+7)
Melee sith sword +13 (1d8+7) with Charge</t>
  </si>
  <si>
    <t>Ranged blaster pistol, heavy +14 (3d8+5)
Ranged blaster pistol, heavy +15 (3d8+6) with Point Blank Shot
Ranged blaster pistol, heavy +15 (4d8+6) with Deadeye and Point Blank Shot
Ranged blaster pistol, heavy +16 (4d8+6) with Careful Shot, Dead Eye and Point Blank Shot
Ranged blaster pistol, heavy +15 (4d8+5) with Careful Shot and Deadeye</t>
  </si>
  <si>
    <t>Base Atk +10; Grp +13</t>
  </si>
  <si>
    <t>Careful Shot, Deadeye, Point Blank Shot, Power Blast, Precise Shot</t>
  </si>
  <si>
    <t>Indomitable</t>
  </si>
  <si>
    <t>Str 12, Dex 16, Con 12, Int 13, Wis 9, Cha 8</t>
  </si>
  <si>
    <t>Dirty Tactics, Misplaced Loyalty, Indomitable, Comrades in Arms, Group Perception, Assault Tactics</t>
  </si>
  <si>
    <t>Armor Proficiency (light), Bad Feeling, Careful Shot, Deadeye, Point Blank Shot, Power Blast, Precise Shot, Weapon Finesse, Weapon Focus (pistols), Weapon Proficiency (pistols), Weapon Proficiency (simple)</t>
  </si>
  <si>
    <t>Knowledge (Tactics) +12, Perception +10, Persuasion +10</t>
  </si>
  <si>
    <t>heavy blaster pistol, Sith sword</t>
  </si>
  <si>
    <t>Sith Officer - CL10</t>
  </si>
  <si>
    <t>Deak Nolar - CL3</t>
  </si>
  <si>
    <t>Medium Weequay nonheroic 3/Jedi 2</t>
  </si>
  <si>
    <t>Sriluurian</t>
  </si>
  <si>
    <t>Melee long-handle lightsaber (d10) +7 (2d10+5)</t>
  </si>
  <si>
    <t>Ranged by weapon +5</t>
  </si>
  <si>
    <t>Base Atk +4; Grp +6</t>
  </si>
  <si>
    <t>Str 14, Dex 13, Con 14, Int 8, Wis 10, Cha 12</t>
  </si>
  <si>
    <t>Pheromonal Communication, Natural Armor</t>
  </si>
  <si>
    <t>Weapon Specialization (lightsabers)</t>
  </si>
  <si>
    <t>Force Sensitivity, Force Training, Weapon Focus (lightsabers), Weapon Proficiency (lightsabers)</t>
  </si>
  <si>
    <t>Use the Force +8</t>
  </si>
  <si>
    <t>long-handle lightsaber, Sith robes</t>
  </si>
  <si>
    <t>Sith Acolyte - CL4</t>
  </si>
  <si>
    <t>Medium Human nonheroic 3/Jedi 3</t>
  </si>
  <si>
    <t>Rapid Strike</t>
  </si>
  <si>
    <t>Base Atk +6; Grp +9</t>
  </si>
  <si>
    <t>Double Attack (lightsabers)</t>
  </si>
  <si>
    <t>Block, Weapon Specialization (lightsabers), Armored Defense</t>
  </si>
  <si>
    <t>Sith Mage - CL8</t>
  </si>
  <si>
    <t>Medium Human nonheroic 3/Jedi 5/Sith Apprentice 2</t>
  </si>
  <si>
    <t>Ranged by weapon +11</t>
  </si>
  <si>
    <t>Medium Human nonheroic 3/Jedi 5/melee duelist 4</t>
  </si>
  <si>
    <t>Ranged by weapon +15</t>
  </si>
  <si>
    <t>Base Atk +11; Grp +15</t>
  </si>
  <si>
    <t>Block, Riposte</t>
  </si>
  <si>
    <t>Darth Gore (Kata Ghorr) - CL8</t>
  </si>
  <si>
    <t>Medium Zabrak Jedi 7/Sith Apprentice 1</t>
  </si>
  <si>
    <t>Melee single strike lightsaber +13 (2d8+12)
Melee single strike lightsaber +15 (2d8+12) with Charge
Melee dual strike lightsaber +11 (2d8+8)</t>
  </si>
  <si>
    <t>Ranged by weapon +8</t>
  </si>
  <si>
    <t>Force Power List</t>
  </si>
  <si>
    <t>Mind Shard</t>
  </si>
  <si>
    <t>Mind Trick (2)</t>
  </si>
  <si>
    <t>Obscure</t>
  </si>
  <si>
    <t xml:space="preserve">  </t>
  </si>
  <si>
    <t>Description</t>
  </si>
  <si>
    <t>Used</t>
  </si>
  <si>
    <t>Available</t>
  </si>
  <si>
    <t>Lookup</t>
  </si>
  <si>
    <t>FORCE POWER</t>
  </si>
  <si>
    <t>Descriptors</t>
  </si>
  <si>
    <t>ACT</t>
  </si>
  <si>
    <t>Target</t>
  </si>
  <si>
    <t>Sq.</t>
  </si>
  <si>
    <t>LOS</t>
  </si>
  <si>
    <t>EFFECT</t>
  </si>
  <si>
    <t>Dark/Light</t>
  </si>
  <si>
    <t>Lightsaber</t>
  </si>
  <si>
    <t>Mind-affect.</t>
  </si>
  <si>
    <t>Telekinetic</t>
  </si>
  <si>
    <t>Source</t>
  </si>
  <si>
    <t>Calcs</t>
  </si>
  <si>
    <t>Final</t>
  </si>
  <si>
    <t>Assured Strike</t>
  </si>
  <si>
    <t>lightsaber form</t>
  </si>
  <si>
    <t>standard</t>
  </si>
  <si>
    <t>one creature</t>
  </si>
  <si>
    <t>x</t>
  </si>
  <si>
    <t>JATM 29</t>
  </si>
  <si>
    <t>Ballistakinesis</t>
  </si>
  <si>
    <t>telekinetic</t>
  </si>
  <si>
    <t>all targets within a 2×2 area, 12 squares and line of sight</t>
  </si>
  <si>
    <t>Y</t>
  </si>
  <si>
    <t>LECG 53</t>
  </si>
  <si>
    <t>Barrier of Blades</t>
  </si>
  <si>
    <t>swift</t>
  </si>
  <si>
    <t>you</t>
  </si>
  <si>
    <t>Battle Strike</t>
  </si>
  <si>
    <t>Blind</t>
  </si>
  <si>
    <t>JATM 24</t>
  </si>
  <si>
    <t>Circle of Shelter</t>
  </si>
  <si>
    <t>Cloak</t>
  </si>
  <si>
    <t>CWCG 50</t>
  </si>
  <si>
    <t>Combustion</t>
  </si>
  <si>
    <t>Contentious Opportunity</t>
  </si>
  <si>
    <t>free</t>
  </si>
  <si>
    <t>one enemy within reach; attack of opportunity</t>
  </si>
  <si>
    <t>Convection</t>
  </si>
  <si>
    <t>Corruption</t>
  </si>
  <si>
    <t>dark side</t>
  </si>
  <si>
    <t>one creature within 12 squares and line of sight</t>
  </si>
  <si>
    <t>D</t>
  </si>
  <si>
    <t>FUCG 85</t>
  </si>
  <si>
    <t>Crucitorn</t>
  </si>
  <si>
    <t>reaction</t>
  </si>
  <si>
    <t>DC 15: +5 threshold against damage from Force attack or power
DC 20: bonus increases to +10
DC 25: bonus increases to +15
DC 30: bonus increases to +20
Spend a Force Point to increase bonus to threshold by +5</t>
  </si>
  <si>
    <t>Cryokinesis</t>
  </si>
  <si>
    <t>one unattended object within 12 squares and line of sight</t>
  </si>
  <si>
    <t>JATM 25</t>
  </si>
  <si>
    <t>Dark Rage</t>
  </si>
  <si>
    <t>Dark Transfer</t>
  </si>
  <si>
    <t>one living creature touched</t>
  </si>
  <si>
    <t>touch</t>
  </si>
  <si>
    <t>Deflecting Slash</t>
  </si>
  <si>
    <t>JATM 30</t>
  </si>
  <si>
    <t>Detonate</t>
  </si>
  <si>
    <t>DC 20: object takes 4d6 damage
DC 25: object takes 6d6 damage
DC 30: object takes 8d6 damage
DC 35: object takes 10d6 damage
Spend a Force Point to use increase damage by +2d6</t>
  </si>
  <si>
    <t>Disarming Slash</t>
  </si>
  <si>
    <t>one enemy within reach</t>
  </si>
  <si>
    <t xml:space="preserve">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</si>
  <si>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t>
  </si>
  <si>
    <t>one weapon or powered object within 6 squares and line of sight</t>
  </si>
  <si>
    <t>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</si>
  <si>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Draw Closer</t>
  </si>
  <si>
    <t>lightsaber form, telekinetic</t>
  </si>
  <si>
    <t>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</si>
  <si>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t>
  </si>
  <si>
    <t>DC 20: gain DR 5 vs. energy damage
DC 25: gain DR 10 vs. energy
DC 30: gain DR 15 vs. energy
DC 35: gain DR 20 vs. energy
Spend a Force Point to use as a swift action</t>
  </si>
  <si>
    <t>KotOR 50</t>
  </si>
  <si>
    <t>Enlighten</t>
  </si>
  <si>
    <t>light side, mind-affecting</t>
  </si>
  <si>
    <t>swift/reaction</t>
  </si>
  <si>
    <t>Target may either make one attack, skill, or opposed check , or to replace a defense  with your Use the Force check until the start of your next turn              
Spend Force Point to prolong the effect until end of your next turn</t>
  </si>
  <si>
    <t>L</t>
  </si>
  <si>
    <t>LECG 54</t>
  </si>
  <si>
    <t>Falling Avalanche</t>
  </si>
  <si>
    <t>JATM 31</t>
  </si>
  <si>
    <t>Farseeing</t>
  </si>
  <si>
    <t>full</t>
  </si>
  <si>
    <t>one creature you know or have met before</t>
  </si>
  <si>
    <t>Spend a Force Point for a clear image of surrounding 6 squares of target</t>
  </si>
  <si>
    <t>Fear</t>
  </si>
  <si>
    <t>one living creature within 12 squares and line of sight</t>
  </si>
  <si>
    <t>Spend a Force Point to give -2 penalty to all Defenses until your next turn</t>
  </si>
  <si>
    <t>Fluid Riposte</t>
  </si>
  <si>
    <t>Fold Space</t>
  </si>
  <si>
    <t>one held or unattended object within 6 squares and line of sight or one vehicle you occupy</t>
  </si>
  <si>
    <t>Force Blast</t>
  </si>
  <si>
    <t>one target within 12 squares and line of sight</t>
  </si>
  <si>
    <t>FUCG 86</t>
  </si>
  <si>
    <t>Force Disarm</t>
  </si>
  <si>
    <t>Force Grip</t>
  </si>
  <si>
    <t>Force Light</t>
  </si>
  <si>
    <t>light side</t>
  </si>
  <si>
    <t>any creature with DSP of 1+ that begins its turn within 6 squares</t>
  </si>
  <si>
    <t>Force Lightning</t>
  </si>
  <si>
    <t>one target within 6 squares</t>
  </si>
  <si>
    <t>Force Scream</t>
  </si>
  <si>
    <t>all targets within 12 squares and line of sight</t>
  </si>
  <si>
    <t>Spend a Force Point to reduce damage threshold by -10</t>
  </si>
  <si>
    <t>Force Shield</t>
  </si>
  <si>
    <t>Force Slam</t>
  </si>
  <si>
    <t>all targets within a 6 square cone</t>
  </si>
  <si>
    <t>Force Storm</t>
  </si>
  <si>
    <t>dark side, telekinetic</t>
  </si>
  <si>
    <t>Force Storm (JATM)</t>
  </si>
  <si>
    <t>one designated area within 12 squares and line of sight</t>
  </si>
  <si>
    <t>JATM 26</t>
  </si>
  <si>
    <t>Force Stun</t>
  </si>
  <si>
    <t>Force Thrust</t>
  </si>
  <si>
    <t>Force Track</t>
  </si>
  <si>
    <t>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</si>
  <si>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Force Whirlwind</t>
  </si>
  <si>
    <t>one creature or driod within 12 squares and line of sight</t>
  </si>
  <si>
    <t>KotOR 51</t>
  </si>
  <si>
    <t>Hatred</t>
  </si>
  <si>
    <t>any creature that starts its turn within 6 squares</t>
  </si>
  <si>
    <t xml:space="preserve">DC 15: until the end of your next turn targets take 1d6 points of Force damage and a - 1 penalty to all defenses
DC 20: as DC 15 except 2d6 damage
DC 25: as DC 15 except 3d6 damage
DC 30: as DC 15 except 4d6 damage
Maintain as swift action
Spend a Force Point for +1d6 damage </t>
  </si>
  <si>
    <t>Hawk-Bat Swoop</t>
  </si>
  <si>
    <t>High Ground Defense</t>
  </si>
  <si>
    <t>JATM 32</t>
  </si>
  <si>
    <t>Inertia</t>
  </si>
  <si>
    <t>move</t>
  </si>
  <si>
    <t>JATM 27</t>
  </si>
  <si>
    <t>Inspire</t>
  </si>
  <si>
    <t>allies</t>
  </si>
  <si>
    <t>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</si>
  <si>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t>
  </si>
  <si>
    <t>one incoming ranged attack targeting you</t>
  </si>
  <si>
    <t>Ionize</t>
  </si>
  <si>
    <t>one target within 6 squares and line of sight</t>
  </si>
  <si>
    <t>Kinetic Combat</t>
  </si>
  <si>
    <t>Levitate</t>
  </si>
  <si>
    <t>DC 15: can fly 2 squares but only vertical, can move 1 square onto a horizontal surface or fall
DC 20: as DC 15 except fly 4 squares
DC 25: as DC 15 except fly 6 squares
Spend Force Point as a reaction when falling to reduce falling by fly speed</t>
  </si>
  <si>
    <t>Lightning Burst</t>
  </si>
  <si>
    <t>all adjacent targets</t>
  </si>
  <si>
    <t>adjacent</t>
  </si>
  <si>
    <t>Makashi Riposte</t>
  </si>
  <si>
    <t>you; when targeted by a melee attack</t>
  </si>
  <si>
    <t>Malacia</t>
  </si>
  <si>
    <t>CWCG 51</t>
  </si>
  <si>
    <t>Memory Walk</t>
  </si>
  <si>
    <t>dark side, mind-affecting</t>
  </si>
  <si>
    <t>one creature with an Intelligence of 3 or higher within 6 squares and line of sight</t>
  </si>
  <si>
    <t>mind-affecting</t>
  </si>
  <si>
    <t>JATM 28</t>
  </si>
  <si>
    <t>DC 30: as DC 15 except 5d8 damage
Spend a Force Point to deal +2d8 damage</t>
  </si>
  <si>
    <t>Mind Trick</t>
  </si>
  <si>
    <t>one creature of intelligence 3 or higher within 12 squares and line of sight</t>
  </si>
  <si>
    <t>Morichro</t>
  </si>
  <si>
    <t>one living creature you have grabbed or grappled</t>
  </si>
  <si>
    <t>Move Object</t>
  </si>
  <si>
    <t>Negate Energy</t>
  </si>
  <si>
    <t>one attack that deals energy damage</t>
  </si>
  <si>
    <t>Pass the Blade</t>
  </si>
  <si>
    <t>Phase</t>
  </si>
  <si>
    <t>Plant Surge</t>
  </si>
  <si>
    <t>Prescience</t>
  </si>
  <si>
    <t>one enemy within line of sight</t>
  </si>
  <si>
    <t>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</si>
  <si>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Pushing Slash</t>
  </si>
  <si>
    <t>JATM 33</t>
  </si>
  <si>
    <t>Rebuke</t>
  </si>
  <si>
    <t>one Force power directed at you</t>
  </si>
  <si>
    <t>Rend</t>
  </si>
  <si>
    <t>CWCG 52</t>
  </si>
  <si>
    <t>Repulse</t>
  </si>
  <si>
    <t>FUCG 87</t>
  </si>
  <si>
    <t>Resist Force</t>
  </si>
  <si>
    <t>Rising Whirlwind</t>
  </si>
  <si>
    <t>two enemies within reach</t>
  </si>
  <si>
    <t>Saber Swarm</t>
  </si>
  <si>
    <t>one enemy in reach</t>
  </si>
  <si>
    <t>JATM 34</t>
  </si>
  <si>
    <t>Sarlacc Sweep</t>
  </si>
  <si>
    <t>two enemies [primary and secondary] within reach</t>
  </si>
  <si>
    <t>Sever Force</t>
  </si>
  <si>
    <t>one dark side Force user within 12 squares and line of sight</t>
  </si>
  <si>
    <t>"
DC 35: as DC 30 except the target moves -2 steps down the condition track
Spend a Force Point to double the duration
Spend a Destiny Point to increase to days instead of hours"</t>
  </si>
  <si>
    <t>Shatterpoint</t>
  </si>
  <si>
    <t>Shien Deflection</t>
  </si>
  <si>
    <t>Slow</t>
  </si>
  <si>
    <t>KotOR 52</t>
  </si>
  <si>
    <t>Stagger</t>
  </si>
  <si>
    <t>Surge</t>
  </si>
  <si>
    <t xml:space="preserve">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</si>
  <si>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Swift Flank</t>
  </si>
  <si>
    <t>Technometry</t>
  </si>
  <si>
    <t>one droid or electronic device touched</t>
  </si>
  <si>
    <t>Tempered Aggression</t>
  </si>
  <si>
    <t>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</si>
  <si>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JATM 35</t>
  </si>
  <si>
    <t>Thought Bomb</t>
  </si>
  <si>
    <t>all enemies within 2 squares</t>
  </si>
  <si>
    <t>Twin Strike</t>
  </si>
  <si>
    <t>Unbalancing Block</t>
  </si>
  <si>
    <t>Unhindered Charge</t>
  </si>
  <si>
    <t>JATM 36</t>
  </si>
  <si>
    <t>Valor</t>
  </si>
  <si>
    <t>one ally within 12 squares and line of sight</t>
  </si>
  <si>
    <t>Vital Transfer</t>
  </si>
  <si>
    <t>Vornskr's Ferocity</t>
  </si>
  <si>
    <t>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</si>
  <si>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t>
  </si>
  <si>
    <t>one living creature within 6 squares</t>
  </si>
  <si>
    <t>FPend</t>
  </si>
  <si>
    <r>
      <rPr>
        <u/>
        <sz val="9"/>
        <rFont val="Arial"/>
        <family val="2"/>
      </rPr>
      <t>Second Wind</t>
    </r>
    <r>
      <rPr>
        <sz val="9"/>
        <rFont val="Arial"/>
        <family val="2"/>
      </rPr>
      <t xml:space="preserve">
1/day - swift action to recover greater of 1/4 max hp or CON score</t>
    </r>
  </si>
  <si>
    <r>
      <rPr>
        <u/>
        <sz val="9"/>
        <rFont val="Arial"/>
        <family val="2"/>
      </rPr>
      <t>Recover</t>
    </r>
    <r>
      <rPr>
        <sz val="9"/>
        <rFont val="Arial"/>
        <family val="2"/>
      </rPr>
      <t xml:space="preserve">
(3 consecutive swift actions to move +1 on condition track)</t>
    </r>
  </si>
  <si>
    <t>Adept Negotiator</t>
  </si>
  <si>
    <t>Move an enemy down the condition track with a Persuasion check against their Will Defense</t>
  </si>
  <si>
    <t>Aggressive Negotiator</t>
  </si>
  <si>
    <t>Whenever you damage an opponent with lightsaber attack, take 10 on Persuasion until end of next turn</t>
  </si>
  <si>
    <t>Consular's Wisdom</t>
  </si>
  <si>
    <t>Once/encounter as swift add Wisdom bonus to ally's Will Defense</t>
  </si>
  <si>
    <t>Force Persuasion</t>
  </si>
  <si>
    <t>Persuasion checks can be made with Use the Force, and Persuasion is considered a trained skill</t>
  </si>
  <si>
    <t>Master Negotiator</t>
  </si>
  <si>
    <t>Move your enemy a further step down the condition track when successful with Adept Negotiator</t>
  </si>
  <si>
    <t>Adversary Lore</t>
  </si>
  <si>
    <t>Make a Use the Force check against a target's Will Defense as a standard action give that enemy a -2 Reflex Defense penalty against attacks from all your allies within 12 squares, line of sight, and that understand you</t>
  </si>
  <si>
    <t>Know Weakness</t>
  </si>
  <si>
    <t>Whenever you use Adversary Lore, the target also takes an additional 1d6 points of damage from your allies who gain the benefits of the talent</t>
  </si>
  <si>
    <t>Cleanse Mind</t>
  </si>
  <si>
    <t>Once per turn, as a swift action, remove a mind-affecting effect from a single ally in line of sight</t>
  </si>
  <si>
    <t>Collective Visions</t>
  </si>
  <si>
    <t>Other Force-users with farseeing within 6-squares can aid another on your Use the Force check to use farseeing or farseeing-based Force powers and talents</t>
  </si>
  <si>
    <t>Consular's Vitality</t>
  </si>
  <si>
    <t>Once per round as a swift action, you grant one ally within 12 squares of you (and in your line of sight) bonus hit points equal to 5 + your Charisma modifier. You take a -5 penaity on all Use the Force checks until the beginning of your next turn.</t>
  </si>
  <si>
    <t>Improved Consular's Vitality</t>
  </si>
  <si>
    <t>Whenever you damage a target with a successful lightsaber attack, you may use the Consular's Vitality talent as a free action instead of a swift action until the start of your next turn.</t>
  </si>
  <si>
    <t>Entreat Aid</t>
  </si>
  <si>
    <t>Once per turn as swift spend Force point to let ally Aid Another as a reaction to help you with skill check</t>
  </si>
  <si>
    <t>Force of Will</t>
  </si>
  <si>
    <t>Gain +2 insight bonus to Will Defense, and spend a Force Point as a swift action to give all allies within 6 squares +2 to Will Defense until the end of the encounter</t>
  </si>
  <si>
    <t>Guiding Strikes</t>
  </si>
  <si>
    <t>When you deal damage to a target by making a light¬saber attack on your turn, you cancuse a swift action before the end of your turn to activate this talent. If you do so, allies adjacent to the target at the time you made the attack gain a +2 circumstance bonus to melee attack rolls against that target until the start of your next turn</t>
  </si>
  <si>
    <t>Renew Vision</t>
  </si>
  <si>
    <t>Regain all expended uses of farseeing once per encounter as a swift action</t>
  </si>
  <si>
    <t>Recall</t>
  </si>
  <si>
    <t>Whenever you spend a Force Point to return a Force power to your suite, you regain two Force powers instead of one</t>
  </si>
  <si>
    <t>Skilled Advisor</t>
  </si>
  <si>
    <t>Spend a full-round action to grant an ally +5 to a skill check (or +10 with a Force Point)</t>
  </si>
  <si>
    <t>WatchCircle Initiate</t>
  </si>
  <si>
    <t>Make a Use the Force check to use farseeing to transfer a Force Point to an ally within line of sight</t>
  </si>
  <si>
    <t>Visionary Attack</t>
  </si>
  <si>
    <t>Make a Use the Force check upon you or an ally within 12 squares missing an attack against the Will Defense of the target to earn a reroll, but suffer a cumulative -5 penalty to Use the Force until your next turn</t>
  </si>
  <si>
    <t>Visionary Defense</t>
  </si>
  <si>
    <t>Make a Use the Force check upon you or an ally within 12 squares being targeted by an attack against the Will Defense of the attacker to gain a +5 bonus to Reflex Defense, but suffer a cumulative -5 penalty to Use the Force until your next turn</t>
  </si>
  <si>
    <t>Acrobatic Recovery</t>
  </si>
  <si>
    <t>Make a DC 20 Acrobatics check to negate falling prone</t>
  </si>
  <si>
    <t>Battle Meditation</t>
  </si>
  <si>
    <t>Spend a full-round action to grant yourself and allies within 6 squares +1 to attack rolls</t>
  </si>
  <si>
    <t>Improved Battle Meditation</t>
  </si>
  <si>
    <t>Battle Meditation is a swift action, extends to 12 squares and inflicts a -1 penalty on enemy attack rolls</t>
  </si>
  <si>
    <t>Close Maneuvering</t>
  </si>
  <si>
    <t>Once per turn, you can use a swift action to designate a target. Until the start of your next turn, your movement does not provoke attacks of opportun ity from that target, provided that you end your movement adjacent to that target</t>
  </si>
  <si>
    <t>Cover Escape</t>
  </si>
  <si>
    <t>When you successfully spend a Force Point to negate a melee attack against an adjacent ally with the Block or Deflect talents, that ally can move up to 2 squares as a free action. This movement does not provoke an attack of opportunity.</t>
  </si>
  <si>
    <t>Defensive Acuity</t>
  </si>
  <si>
    <t>When you fight defensively you deal +1 die on lightsaber attacks and gain a +2 bonus with Block and Deflect</t>
  </si>
  <si>
    <t>Elusive Target</t>
  </si>
  <si>
    <t>Additional -5 penalty for ranged attacks against you whilst fighting in melee</t>
  </si>
  <si>
    <t>Exposing Strike</t>
  </si>
  <si>
    <t>When you use a lightsaber to deal damage to a target, you can spend a Force Point to make that target flat-footed until the end of your next turn.</t>
  </si>
  <si>
    <t>Grenade Defense</t>
  </si>
  <si>
    <t>You can use the Move Light Object application of Use the Force as a reaction when you are attacked by a grenade of any kind, but take a -5 penalty to Use the Force check until the start of your next turn</t>
  </si>
  <si>
    <t>Guardian Strike</t>
  </si>
  <si>
    <t>Whenever you use a lightsaber to deal damage to a target, that target takes a -2 penaity on attack rolls against any target other than you until the beginning of your next turn.</t>
  </si>
  <si>
    <t>Force Intuition</t>
  </si>
  <si>
    <t>Initiative checks can be made with Use the Force, and Initiative is considered a trained skill</t>
  </si>
  <si>
    <t>Forceful Warrior</t>
  </si>
  <si>
    <t>Upon scoring a critical hit with a lightsaber, gain a temporary Force Point</t>
  </si>
  <si>
    <t>Hold the Line</t>
  </si>
  <si>
    <t>When you make a successful attack of opportunity against a moving opponent, you end the target's move action</t>
  </si>
  <si>
    <t>Immovable</t>
  </si>
  <si>
    <t>You can activate this talent as a swift action. Until the start of your next turn, anyone attempting to move you involuntarily (such as with a bantha rush or the move object Force power) takes a -5 penalty to attack rolls or skill checks made to use the effect that would move you. An enemy can only take the penalty from this talent once per attempt, regardless of How many targets have used this talent</t>
  </si>
  <si>
    <t>Spend a swift action upon ending movement adjacent to an enemy to move with them up to your speed, whilst still benefiting from attacks of opportunity</t>
  </si>
  <si>
    <t>Resilience</t>
  </si>
  <si>
    <t>Spend a full-round action to move +2 steps along the condition track</t>
  </si>
  <si>
    <t>Clear Mind</t>
  </si>
  <si>
    <t>May reroll any Use the Force check made to avoid being detected by other Force-users, but must accept the result of the reroll even if it is worse</t>
  </si>
  <si>
    <t>Force Haze</t>
  </si>
  <si>
    <t>Spend a Force Point as a standard action to grant a number of creatures up to your class level total concealment from an opponent if your Use the Force check beats their Will Defense</t>
  </si>
  <si>
    <t>Persistant Haze</t>
  </si>
  <si>
    <t>Whenever anyone concealed by your use of the Foce Haze talent attacks, you maintain total concealment without having to make another Use the Force check. Only those who do not attack remain concealed.</t>
  </si>
  <si>
    <t>Unseen Eyes</t>
  </si>
  <si>
    <t>Whenever you use the Force Haze talent, allies hidden by the haze can reroll any Perception check, keeping the better result. Addition¬ally, allies hidden by the haze gain +2 on all damage rolls against foes that are unaware of them.</t>
  </si>
  <si>
    <t>Dampen Presence</t>
  </si>
  <si>
    <t>Use the Force against a target's Will Defense as a swift action to cause them to forget your interaction</t>
  </si>
  <si>
    <t>Dark Side Sense</t>
  </si>
  <si>
    <t>May reroll any Use the Force check made to sense the presence and relative location of characters with a Dark Side score, but must accept the result of the reroll even if it is worse</t>
  </si>
  <si>
    <t>Dark Side Bane</t>
  </si>
  <si>
    <t>Deal Charisma bonus extra damage using Force powers against dark siders</t>
  </si>
  <si>
    <t>Dark Side Scourge</t>
  </si>
  <si>
    <t>Deal extra damage equal to your Charisma modifier (minimum +1) against creatures with a Dark Side Score</t>
  </si>
  <si>
    <t>Resist the Dark Side</t>
  </si>
  <si>
    <t>+5 to all Defense scores against Dark Side Force powers and any Force power from a dark Force-user</t>
  </si>
  <si>
    <t>Gradual Resistance</t>
  </si>
  <si>
    <t>If you take damage from the use of a Force power, until the end of the encounter you gain a +2 Force bonus to all defenses against that Force power.</t>
  </si>
  <si>
    <t>Master of the Great Hunt</t>
  </si>
  <si>
    <t>Gain +1 to attack and deal +1 die of damage against beasts with a dark side score of 1 or more</t>
  </si>
  <si>
    <t>Prime Targets</t>
  </si>
  <si>
    <t>When you hit a target with a lightsaber attack, if the target has not been attacked since the end of your last turn, you deal +1 die of damage.</t>
  </si>
  <si>
    <t>Reap Retribution</t>
  </si>
  <si>
    <t>If you take damage from the use of a Force power, until the end of the encounter you deal an extra 2 points of damage against the creature that used the Force power against you.</t>
  </si>
  <si>
    <t>Sentinel Strike</t>
  </si>
  <si>
    <t>Deal 1d6 extra damage to flat-footed opponents with Force powers or lightsaber attacks
(Enter number of times taken)</t>
  </si>
  <si>
    <t>Dark Retaliation</t>
  </si>
  <si>
    <t>Spend a Force Point once per encounter upon being targeted by a dark side power to activate a Force power as a reaction</t>
  </si>
  <si>
    <t>Sentinel's Gambit</t>
  </si>
  <si>
    <t>As a swift action once per encounter, designate an adjacent opponent with a Dark Side score to deny them their Dexterity bonus to Reflex Defense until your next turn</t>
  </si>
  <si>
    <t>Sentinel's Observation</t>
  </si>
  <si>
    <t>If you have concealment against a target, you gain a +2 circumstance bonus on attack rolls against that target.</t>
  </si>
  <si>
    <t>Steel Resolve</t>
  </si>
  <si>
    <t>Take a penalty to your melee attack roll to gain twice that as a bonus to your Will Defense</t>
  </si>
  <si>
    <t>Make a Use the Force check as a reaction to negate a melee attack roll against you, or provide you with cover against Whirlwind Attack, with a cumulative penalty of -5 each time Block or Deflect has been used since your last turn</t>
  </si>
  <si>
    <t>Riposte</t>
  </si>
  <si>
    <t>Once per encounter, gain a free lightsaber attack against an opponent whose attack you have negated using Block</t>
  </si>
  <si>
    <t>Use Block with cortosis gauntlet, attacking lightsaber deactivated</t>
  </si>
  <si>
    <t>Deflect</t>
  </si>
  <si>
    <t>Make a Use the Force check as a reaction to negate a ranged attack roll against you, or provide you with cover against autofire or Force Lightning, with a cumulative penalty of -5 each time Block or Deflect has been used since your last turn</t>
  </si>
  <si>
    <t>Redirect Shot</t>
  </si>
  <si>
    <t>Once per round on a successful use of Deflect on a single blaster bolt, make a ranged attack against a target using the blaster weapon's damage</t>
  </si>
  <si>
    <t>Precise Redirect</t>
  </si>
  <si>
    <t>Whenever you successfully redirect a blaster bolt and hit your target, the redirected attack deals + 1 die of damage.</t>
  </si>
  <si>
    <t>Lightsaber Defense</t>
  </si>
  <si>
    <t>Gain +1 to Reflex Defense as a swift action until your next turn
(Enter number of times taken)</t>
  </si>
  <si>
    <t>Precision</t>
  </si>
  <si>
    <t>As standard action make melee attack with lightsaber, reduces target's speed to 2 squares until end of your next turn</t>
  </si>
  <si>
    <t>Shoto Focus</t>
  </si>
  <si>
    <t>Whenever you wield a one-handed lightsaber and a shoto or guard shoto, you gain a +2 competence bonus to attacks made with the shoto</t>
  </si>
  <si>
    <t>Gain +2 bonus to damage rolls with lightsabers</t>
  </si>
  <si>
    <t>Lightsaber Throw</t>
  </si>
  <si>
    <t>A lightsaber is no longer considered an improvised thrown weapon, and can be recalled after a thrown attack within 6 squares with a DC 20 Use the Force check</t>
  </si>
  <si>
    <t>Aversion</t>
  </si>
  <si>
    <t>As a swift action, spend a Force point to make creatures want to avoid you, making all squares in a 2-square radius count as difficult terrain for your enemies</t>
  </si>
  <si>
    <t>Disciplined Strike</t>
  </si>
  <si>
    <t>Exclude a number of targets equal to your Wisdom modifier (minimum 1) from cone effect Force powers</t>
  </si>
  <si>
    <t>Force Flow</t>
  </si>
  <si>
    <t>Gain a temporary Force Point upon rolling a natural 1 on an attack roll or Use the Force check</t>
  </si>
  <si>
    <t>Illusion</t>
  </si>
  <si>
    <t>Spend a Force Point as a standard action to create illusions which appear real to those whose Will Defense is exceeded by your Use the Force check</t>
  </si>
  <si>
    <t>Illusion bond</t>
  </si>
  <si>
    <t>Can see or hear as if you were standing in the space of your illusion if humanoid</t>
  </si>
  <si>
    <t>Masquerade</t>
  </si>
  <si>
    <t>You can use the Use the Force skill in place of Deception for the purposes of creating a deceptive appearance</t>
  </si>
  <si>
    <t>Influence Savant</t>
  </si>
  <si>
    <t>1/encounter can return one mind-affecting Force power as a Swift action without costing a Force point</t>
  </si>
  <si>
    <t>Suppress Force</t>
  </si>
  <si>
    <t>Use mind trick to convince a target they can't use the Force</t>
  </si>
  <si>
    <t>Link</t>
  </si>
  <si>
    <t>One ally trained in Use the Force can aid another to another within 12 squares and line of sight as a reaction, but takes a penalty on Use the Force checks</t>
  </si>
  <si>
    <t>Telekinetic Power</t>
  </si>
  <si>
    <t>Free extra use of of telekinetic Force power on a natural 20</t>
  </si>
  <si>
    <t>Move Massive Object</t>
  </si>
  <si>
    <t>Spend a Force point to have targets of Move Object bigger than Large deal area damage</t>
  </si>
  <si>
    <t>Telekinetic Savant</t>
  </si>
  <si>
    <t>Return a telekinetic Force power to your suite as a swift action once per encounter
(Enter number of times taken)</t>
  </si>
  <si>
    <t>Telekinetic Prodigy</t>
  </si>
  <si>
    <t>Gain a free telekinetic power when you select move object as one of the powers from Force Training</t>
  </si>
  <si>
    <t>Telepathic Link</t>
  </si>
  <si>
    <t>Form a telepathic link with another Force Sensitive ally which allows instant communication within one kilometer, and once per encounter use of a Force power from their Force suite</t>
  </si>
  <si>
    <t>Telepathic Influence</t>
  </si>
  <si>
    <t>Upon rolling a natural 20 on an attack roll or Use the Force check, you may grant an ally within 12 squares a temporary Force Point instead of regaining all spent Force powers</t>
  </si>
  <si>
    <t>Beast Trick</t>
  </si>
  <si>
    <t>You can use mind trick on creatures of Intelligence 2 or lower</t>
  </si>
  <si>
    <t>Channel Energy</t>
  </si>
  <si>
    <t>Whenever you use the negate energy Force power to successfully negate the damage from an energy weapon attack, you can spend a Force Point as a reaction to immediately activate any Force Power currently in your Force suite</t>
  </si>
  <si>
    <t>Damage Reduction 10</t>
  </si>
  <si>
    <t>Spend a Force Point to gain DR 10 for 1 minute as a standard action</t>
  </si>
  <si>
    <t>Equilibrium</t>
  </si>
  <si>
    <t>Spend a Force Point to remove all debilitating conditions as a swift action</t>
  </si>
  <si>
    <t>Force Recovery</t>
  </si>
  <si>
    <t>Gain an extra 1d6 hit points per Force Point (maximum 10d6)  when using second wind</t>
  </si>
  <si>
    <t>Force Exertion</t>
  </si>
  <si>
    <t>Move -1 persistent step along the condition track to choose a Force power which can be used an extra time at the expense of any other power
(Enter number of times taken)</t>
  </si>
  <si>
    <t>Force Focus</t>
  </si>
  <si>
    <t>Make a DC 15 Use the Force check to regain a spent Force power as a full round action</t>
  </si>
  <si>
    <t>Force Harmony</t>
  </si>
  <si>
    <t>Once per encounter, you can activate one Force talent that requires a Force Point to use without spending a Force Point</t>
  </si>
  <si>
    <t>Force Suppression</t>
  </si>
  <si>
    <t>Upon failing to successfully negate or redirect a Force power with rebuke, you may instead lessen the effect of the Force power one step</t>
  </si>
  <si>
    <t>Indomitable Will</t>
  </si>
  <si>
    <t>Spend a Force Point as a standard action to become immune to all mind-affecting effects for 1 minute</t>
  </si>
  <si>
    <t>Telekinetic Stability</t>
  </si>
  <si>
    <t>You are immune to effects that move you against your will</t>
  </si>
  <si>
    <t>The Will to Resist</t>
  </si>
  <si>
    <t>Once per turn, as a reaction, when defending against a Force power that targets your Will Defense, you can roll a Use the Force check and use the result instead, but the next round your Use the Force checks are -5</t>
  </si>
  <si>
    <t>Consumed by Darkness</t>
  </si>
  <si>
    <t>As a swift action, take a -5 penalty to Will Defense to gain a +2 bonus to attack until your next round</t>
  </si>
  <si>
    <t>Dark Side Savant</t>
  </si>
  <si>
    <t>Once per encounter as a swift action, you can return one Force power with the [dark side] descriptor to your Force suite without spending a Force Point</t>
  </si>
  <si>
    <t>Drain Knowledge</t>
  </si>
  <si>
    <t>Gain Skill Training or Focus in a skill from a touched target with a Use the Force check against their Will Defense or learn information with a Perception check</t>
  </si>
  <si>
    <t>Power of the Dark Side</t>
  </si>
  <si>
    <t>Choose the best of two rolls on the bonus die for spending a Force Point to modify an attack roll, increasing Dark Side Score by 1</t>
  </si>
  <si>
    <t>Dark Presence</t>
  </si>
  <si>
    <t>You and allies within 6 squares gain +1 bonus to all defenses until the end of the encounter as a standard action</t>
  </si>
  <si>
    <t>Revenge</t>
  </si>
  <si>
    <t>Gain +2 bonus to attack rolls and damage rolls for the remainder of the encounter upon the death (or reduction to 0 hit points) of an ally of equal or higher ally</t>
  </si>
  <si>
    <t>Dark Preservation</t>
  </si>
  <si>
    <t>Negate moving down the condition track by increasing your Dark Side score</t>
  </si>
  <si>
    <t>Swift Power</t>
  </si>
  <si>
    <t>Use a Force power of standard or move action duration as a swift action once per day</t>
  </si>
  <si>
    <t>Wrath of the Dark Side</t>
  </si>
  <si>
    <t>Upon rolling a natural 20 to activate a damaging Force Power, you may deal half the damage again at the beginning of the target's next turn instead of replenishing your Force suite</t>
  </si>
  <si>
    <t>Transfer Essence</t>
  </si>
  <si>
    <t>When you die become a dark side spirit and can possess others or enter an object</t>
  </si>
  <si>
    <t>Guardian Spirit</t>
  </si>
  <si>
    <t>Your guardian spirit can tell you the immediate consequences of your actions, and you gain a bonus Force point per day after a 6-hour rest that can be only used to enhance Force powers, or activate techniques and secrets</t>
  </si>
  <si>
    <t>Crucial Advice</t>
  </si>
  <si>
    <t>1/encounter reroll failed skill check with +2 bonus</t>
  </si>
  <si>
    <t>Manifest Guardian Spirit</t>
  </si>
  <si>
    <t>Your guardian spirit appears for the encounter within 6 squares of you, and as long as it remains within 12 squares from you, you receive +1 on attack rolls, +2 on Use the Force checks, and +2 Will Defense; you can move the spirit up to six squares once per round as a Swift action</t>
  </si>
  <si>
    <t>Distracting Apparition</t>
  </si>
  <si>
    <t>Any enemy within 3 squares takes a -2 penalty to Will Defense and attack rolls against you</t>
  </si>
  <si>
    <t>Vital Encouragement</t>
  </si>
  <si>
    <t>1/encounter you gain temporary hit points equal to 10 + 1/2 your heroic level</t>
  </si>
  <si>
    <t>At Peace</t>
  </si>
  <si>
    <t>Spend a Force point to gain a +2 bonus to all Defenses until the end of the encounter, or when you attack, whichever comes first</t>
  </si>
  <si>
    <t>Focused Attack</t>
  </si>
  <si>
    <t>You can spend a Force point to reroll an attack against a target with a Dark Side score of 1 or more and take the better of the results</t>
  </si>
  <si>
    <t>Attuned</t>
  </si>
  <si>
    <t>When you roll a natural 20 against a target with a Dark Side score of 1 or more, you may activate a Force power with the [Light Side] descriptor immediately as a free action</t>
  </si>
  <si>
    <t>Surge of Light</t>
  </si>
  <si>
    <t>Once per encoutner, as a swift action, you can return any Force power with the [light side] descriptor without spending a Force point</t>
  </si>
  <si>
    <t>Feel the Force</t>
  </si>
  <si>
    <t>Spend a Force Point as a standard to ignore all concealment for 1 minute</t>
  </si>
  <si>
    <t>Force Perception</t>
  </si>
  <si>
    <t>Perception checks can be made with Use the Force, and Perception is considered a trained skill</t>
  </si>
  <si>
    <t>Foresight</t>
  </si>
  <si>
    <t>Spend a Force point to reroll an Initiative check, keeping the better result, regaining the Force point in the case of a natual 20</t>
  </si>
  <si>
    <t>Gauge Force Potential</t>
  </si>
  <si>
    <t>Make a Use the Force check against a target's Will Defense as a standard action to ascertain whether it is Force Sensitive, and how many Force powers and Force Points it has</t>
  </si>
  <si>
    <t>Motion of the Future</t>
  </si>
  <si>
    <t>Use a use of the farseeing power from your suite, and before end of your next turn force attacker to reroll their attack roll and keep the second result</t>
  </si>
  <si>
    <t>Psychometry</t>
  </si>
  <si>
    <t>When you use Farseeing you can choose to target an object you hold and look into its past up to 5 years per level</t>
  </si>
  <si>
    <t>Visions</t>
  </si>
  <si>
    <t>Farseeing can be used to see the past or future of the target at the cost of a Force Point</t>
  </si>
  <si>
    <t>Force Pilot</t>
  </si>
  <si>
    <t>Pilot checks can be made with Use the Force, and Pilot is considered a trained skill</t>
  </si>
  <si>
    <t>Force Reflexes</t>
  </si>
  <si>
    <t>Spend a Force Point to reroll a Pilot check to activate a Starship Maneuver and keep the better result</t>
  </si>
  <si>
    <t>Instinctive Navigation</t>
  </si>
  <si>
    <t>Use the Force replaces Use Computer for astrogation</t>
  </si>
  <si>
    <t>Heightened Awareness</t>
  </si>
  <si>
    <t>You can spend a Force point to add your Charisma bonus to your Perception check</t>
  </si>
  <si>
    <t>Shift Sense</t>
  </si>
  <si>
    <t>You can spend a Force Point to gain low-light vision for 1 minute or until the end of the encounter, whichever is longer</t>
  </si>
  <si>
    <t>Anticipate Movement</t>
  </si>
  <si>
    <t xml:space="preserve">Once per round, as a reaction to an enemy in your line of sight moving, you can enable one ally within your line of sight to move up to his or her speed as a free action. </t>
  </si>
  <si>
    <t>Forewarn Allies</t>
  </si>
  <si>
    <t>All allies within 12 squares of you gain a +2 insight bonus on attack rolls and damage rolls for attacks of opportunity.</t>
  </si>
  <si>
    <t>Heavy Fire Zone</t>
  </si>
  <si>
    <t>Once per turn, as a swift action, destinate a 3×3 square area within your line of sight. Until the end of your next turn, if a target moves into that area you can enable one ally within your line of sight to make an attack of opportunity against that target. The ally you choose must be armed with a weapon capable of making attacks of opportunity, and this counts toward the ally's normal limitations for attacks of opportunity made in a round. Prerequisite: Forewarn Allies.</t>
  </si>
  <si>
    <t>Get Down</t>
  </si>
  <si>
    <t>As a reaction, when an ally is targeted by a ranged attack, you can enable that ally to drop prone immediately (imposing the normal -2 penalty for a ranged attack against a prone target to the triggered attack roll) as a free action.</t>
  </si>
  <si>
    <t>Summon Aid</t>
  </si>
  <si>
    <t>Once per round, as a reaction, when an enemy moves adjacent to you, you can enable one ally within your line of sight to immediately make a charge attack against the triggering enemy. The ally you choose must be able to charge the enemy from his or her current square under normal charge rules. Prerequisite: Get Down.</t>
  </si>
  <si>
    <t>Double Agent</t>
  </si>
  <si>
    <t>When you roll Initiative at the beginning of combat, also roll a Deception check, comparing the result to the Will Defense of all enemies in line of sight. If your Deception check is successful, that target cannot attack you while this effect is active.</t>
  </si>
  <si>
    <t>Protection</t>
  </si>
  <si>
    <t>As a standard action, you designate one ally and make a Persuasion check against the Will Defense of all enemies in line of sight. Successful checks mean they cannot attack the ally you designated until the beginning of your next turn.</t>
  </si>
  <si>
    <t>Enemy Tactics</t>
  </si>
  <si>
    <t>Whenever an enemy within 12 squares of you and in your line of sight receives an insight or morale bonus from any source, you can also gain that bonus, subject to all the same limitations as the bonus provided to that enemy.</t>
  </si>
  <si>
    <t>Friendly Fire</t>
  </si>
  <si>
    <t>If you are in melee combat with an adjacent enemy and are the target of a ranged attack that misses you, if the attack equals or exceeds the enemy's Reflex Defense, that enemy becomes the new target of the attack, which is resolved as normal.</t>
  </si>
  <si>
    <t>Feed Information</t>
  </si>
  <si>
    <t>As a swift action, you can grant one enemya +1 bonus on its next attack roll made before the beginning of your next turn. Additionally, until the beginning of your next turn, you can designate one ally who receives a +2 bonus on its next attack roll.</t>
  </si>
  <si>
    <t>Castigate</t>
  </si>
  <si>
    <t>Make Persuasion check as standard action against target's Will Defense. If successful, you impose a -2 penalty to all the target's Defenses until the end of your net turn.</t>
  </si>
  <si>
    <t>Dirty Tactics</t>
  </si>
  <si>
    <t>Once per encounter, as a standard action, you grant tactical advantage to all allies within your line of sight. When an ally flanks an opponent, that ally gains a +4 flanking bonus on melee attack rolls instead of the normal +2 bonus.</t>
  </si>
  <si>
    <t>During a surprise round, before combat begins, if you are not surprised, you can give up your standard action to allow all nonsurprised allies within line of sight to take an extra move action during the surprise round or reroll their Initiative check.</t>
  </si>
  <si>
    <t>Misplaced Loyalty</t>
  </si>
  <si>
    <t>As swift action, make Persuasion check against Will Defense of all opponents within line of sight. If successful, targets cannot attack you if one of your allies is within 6 squares of you.</t>
  </si>
  <si>
    <t>Two-Faced</t>
  </si>
  <si>
    <t>Use each of the following actions once per encounter as a standard action:
- Flase Security
- Nonthreatening
- Tricky Target
See p. 14 of Scum and Villainy</t>
  </si>
  <si>
    <t>Unreadable</t>
  </si>
  <si>
    <t>Gain +5 bonus to your Will Defense against skill checks made to read your emotions and influence your attitude. Additionally, when you feint a target in combat, that target is flat-footed against all your attacks until the end of your next turn.</t>
  </si>
  <si>
    <t>Noble Fencing Style</t>
  </si>
  <si>
    <t>When using a light melee weapon or lightsaber with which you are proficient, you may use your Charisma modifier instead of your Strength modifier on attack rolls</t>
  </si>
  <si>
    <t>Demoralizing Defense</t>
  </si>
  <si>
    <t>Halve damage from a melee attack on an opponent to instead inflict a -5 penalty on attacks made against you until your next turn</t>
  </si>
  <si>
    <t>Leading Feint</t>
  </si>
  <si>
    <t>Upon damaging an opponent with a melee attack, make a Deception check against them to leave them flat-footed against an ally within six squares until your next turn</t>
  </si>
  <si>
    <t>Personal Affront</t>
  </si>
  <si>
    <t>Upon being damaged by an adjacent enemy once per encounter, make a free single melee attack against them</t>
  </si>
  <si>
    <t>Transposing Strike</t>
  </si>
  <si>
    <t>Deal half damage to an enemy to switch places with them</t>
  </si>
  <si>
    <t>Idealist</t>
  </si>
  <si>
    <t>You may use your Charisma bonus instead of Wisdom bonus for Will Defense</t>
  </si>
  <si>
    <t>Instruction</t>
  </si>
  <si>
    <t>As a standard action, once per encounter for each time taken, grant an ally within 6 squares use of your skill modifier (except for Use the Force)
(Enter number of times taken)</t>
  </si>
  <si>
    <t>Know Your Enemy</t>
  </si>
  <si>
    <t>As a swift action make a Knowledge (galactic lore) check against DC 15 + target's CL to learn two of: base attack bonus, particular attack bonus, defense score, skill modifier, taken talent or taken feat</t>
  </si>
  <si>
    <t>Known Dissident</t>
  </si>
  <si>
    <t>Make a Persuasion check against the Will Defense of a single opponent within line of sight as a standard action to keep them from attacking you until your next turn</t>
  </si>
  <si>
    <t>Lead by Example</t>
  </si>
  <si>
    <t>Once per encounter, upon dealing damage to an enemy, grant all allies +1 attack and +1 die damage against the same target</t>
  </si>
  <si>
    <t>Assault Gambit</t>
  </si>
  <si>
    <t>Once per turn, as a standard action, you can designate one ally and one enemy that have line of effect to each other. The ally and the enemy make opposed Initiative checks, and the winner can make a single immediate melee or ranged attack against the loser. No character can benefit from this talent more than once per round.</t>
  </si>
  <si>
    <t>Direct Fire</t>
  </si>
  <si>
    <t>Once per turn, as a swift action, you can designate one ally and one target that does not have cover from you. Until the start of your next tum, the ally you designate ignores that target's cover bonuses to Reflex Defense.
Prerequisite: Assault Gambit.</t>
  </si>
  <si>
    <t>Face the Foe</t>
  </si>
  <si>
    <t>If you do not have cover from a target, you gain a +1 morale bonus to attack rolls against that target.</t>
  </si>
  <si>
    <t>Lead From the Front</t>
  </si>
  <si>
    <t>If you do not have cover from a target that you damage with a ranged attack, all your allies gain a +2 morale bonus to attack rolls against that target and a +5 circumstance bonus to opposed Initiative checks against that target until the start of your next turn.
Prerequisite: Face the Foe.</t>
  </si>
  <si>
    <t>Luck Favors the Bold</t>
  </si>
  <si>
    <t>If at least one enemy in your line of sight is aware of you and you do not have cover against that enemy, at the start of your tum if you are conscious you gain a number of bonus hit points equal to 5 + one-half your level. Damage is subtracted from bonus hit points first, and any bonus hit points remaining at the end of the encounter are lost. Bonus hit points do not stack.
Prerequisite: Face the Foe.</t>
  </si>
  <si>
    <t>Presence</t>
  </si>
  <si>
    <t>Persuasion checks to intimidate are standard actions, not full-round actions</t>
  </si>
  <si>
    <t>Demand Surrender</t>
  </si>
  <si>
    <t>Make a Persuasion check once per encounter against the Will Defense of a target reduced to less than half hit-points to enforce their surrender</t>
  </si>
  <si>
    <t>Fluster</t>
  </si>
  <si>
    <t>Once per encounter as a standard action, use Persuasion to intimidate an opponent within line of sight to allow them only a swift action for their turn</t>
  </si>
  <si>
    <t>Intimidating Defense</t>
  </si>
  <si>
    <t>Once per encounter as a reaction, make a Persuasion check to intimidate an opponent within line of sight to apply a -5 penalty to their attack roll</t>
  </si>
  <si>
    <t>Weaken Resolve</t>
  </si>
  <si>
    <t>Make a Persuasion check against a target's Will Defense upon dealing damage greater than their damage threshold to enforce their flight</t>
  </si>
  <si>
    <t>Improved Weaken Resolve</t>
  </si>
  <si>
    <t>Targets fleeing from Weaken Resolve don't stop running if wounded</t>
  </si>
  <si>
    <t>Bolster Ally</t>
  </si>
  <si>
    <t>Move an ally +1 step along the condition track once per encounter and impart bonus hit points equal to his character level if he is below half hit points</t>
  </si>
  <si>
    <t>Inspire Confidence</t>
  </si>
  <si>
    <t>All allies within line of sight gain a +1 bonus to attack rolls and skill checks until the end of the encounter as a standard action</t>
  </si>
  <si>
    <t>Beloved</t>
  </si>
  <si>
    <t>You can use each of the following actions once per encounter:
- Guardian
- Reprisal
- To me!
See p.14 of Scum and Villainy.</t>
  </si>
  <si>
    <t>Ignite Fervor</t>
  </si>
  <si>
    <t>Grant an ally a bonus to damage on his next attack roll equal to his character level upon hitting an opponent with a ranged or melee attack</t>
  </si>
  <si>
    <t>Inspire Zeal</t>
  </si>
  <si>
    <t>Opponents moved down the condition track from attacks made by allies within line of sight move an additional -1 step down the condition track</t>
  </si>
  <si>
    <t>Willpower</t>
  </si>
  <si>
    <t>Once per encounter as a swift action, grant allies within line of sight +2 Will Defense</t>
  </si>
  <si>
    <t>Inspire Haste</t>
  </si>
  <si>
    <t>As a swift action, an ally within line of sight can make a skill check requiring a standard action as a move action on his next turn</t>
  </si>
  <si>
    <t>Born Leader</t>
  </si>
  <si>
    <t>Allies within line of sight gain a +1 bonus to attack rolls whilst remaining in line of sight, activated as a swift action once per encounter</t>
  </si>
  <si>
    <t>Distant Command</t>
  </si>
  <si>
    <t>The bonus from Born Leader applies even if line of sight is disrupted</t>
  </si>
  <si>
    <t>Rally</t>
  </si>
  <si>
    <t>Allies within line of sight at less than half hit points gain a +2 bonus to Reflex Defense, Will Defense and damage rolls, activated as a swift action once per encounter</t>
  </si>
  <si>
    <t>Fearless Leader</t>
  </si>
  <si>
    <t>Allies gain +5 to Will Defense against fear effects for the rest of the encounter, activated as a swift action</t>
  </si>
  <si>
    <t>Reactionary Attack</t>
  </si>
  <si>
    <t>Once per encounter, upon you or an ally being attacked, grant an ally within 6 squares a free attack against the attacking enemy</t>
  </si>
  <si>
    <t>Tactical Savvy</t>
  </si>
  <si>
    <t>When an ally whom you can see spends a Force point to enhance an attack roll, the ally gains a bonus to the Force point roll equal to your Intelligence modifier. Prerequisite: Born Leader.</t>
  </si>
  <si>
    <t>You excel at leading others into battle, issuing quick commands, demonstrating a gift for strategy, decimating your enemies, and impressing your peers. You can use each of the following actions once per encounter as a standard action: 
* Hold the Line: Make a single melee or ranged attack against any target within your range. If your attack hits, all allies within 6 squares of you a gain a +2 morale bonus to their Defense scores until the end of your next turn. 
* Lead the Assault: Make a single melee or ranged attack against any target within your range. If your attack hits. all allies within 6 squares of you and within your line of sight gain a +2 morale bonus to their attack rolls and damage rolls until the end of your next turn. 
* Turn the Tide: Make a single melee or ranged attack against any target within your range. lf you successfully damage the target, a number of allies equal to your Charisma modifier (minimum 1) can immediately move up to half their speed as a free action. Prerequisites: Born Leader, Tactical Savvy.</t>
  </si>
  <si>
    <t>Coordinate</t>
  </si>
  <si>
    <t>Allies within line of sight grant an additional +1 bonus when using aid another until the start of your next turn, activated as a standard action
(Enter number of times taken)</t>
  </si>
  <si>
    <t>Trust</t>
  </si>
  <si>
    <t>Give up a standard action to grant an ally within line of sight an extra standard or move action on their next turn</t>
  </si>
  <si>
    <t>Unwavering Ally</t>
  </si>
  <si>
    <t>Once per turn, as a swift action, you can designate one ally within your line of sight who can hear and understand you. Until the start of your next turn, that ally becomes immune to all effects that render the ally flat-footed or that deny the ally a Dexterity bonus to his or her Reflex Defense.</t>
  </si>
  <si>
    <t>Connections</t>
  </si>
  <si>
    <t>Avoid paying license fees on equipment less than your character level x 1000 credits, and reduce the black market cost multiplier by 1</t>
  </si>
  <si>
    <t>Influential Friends</t>
  </si>
  <si>
    <t>Once per day, receive a skill check at 25 + half your heroic level over the course of 10 x skill check result minutes</t>
  </si>
  <si>
    <t>Powerful Friends</t>
  </si>
  <si>
    <t>Once per encounter, take 20 on a Persuasion check without taking longer than usual</t>
  </si>
  <si>
    <t>Educated</t>
  </si>
  <si>
    <t>Knowledge checks can be made untrained</t>
  </si>
  <si>
    <t>Engineer</t>
  </si>
  <si>
    <t>Trained in Mechanics. Time taken to install new systems into a vehicle is reduced by 25%</t>
  </si>
  <si>
    <t>Spontaneous Skill</t>
  </si>
  <si>
    <t>Make a skill check once per day as if trained in a skill you are untrained in (except Use the Force)
(Enter number of times taken)</t>
  </si>
  <si>
    <t>Wealth</t>
  </si>
  <si>
    <t>Gain 5000 credits for each level of Noble every time you gain a level</t>
  </si>
  <si>
    <t>Inspire Loyalty</t>
  </si>
  <si>
    <t xml:space="preserve">You gain a single follower. Choose either the aggressive, defensive, or utility follower template for your follower. This follower gains one Armor Proficiency feat of your choice and becomes trained in the Perception skill. </t>
  </si>
  <si>
    <t>Protector Actions</t>
  </si>
  <si>
    <t>You can use any of the following actions on your turn. 
- Bodyguard
- Diversion Attack
- The Best Defense</t>
  </si>
  <si>
    <t>Punishing Protection</t>
  </si>
  <si>
    <t>As a reaction to you being damaged by an attack or a Force power, one of your followers can make an immediate melee or ranged attack against the target that attacked you.</t>
  </si>
  <si>
    <t>Undying Loyalty</t>
  </si>
  <si>
    <t>Each of your followers gains the Toughness feat.</t>
  </si>
  <si>
    <t>Cast Suspicion</t>
  </si>
  <si>
    <t>Prevent one enemy from receiving morale and insight bonuses for  round</t>
  </si>
  <si>
    <t>Friend or Foe</t>
  </si>
  <si>
    <t>Redirect a missed attack against an ally to an adjacent enemy</t>
  </si>
  <si>
    <t>True Betrayer</t>
  </si>
  <si>
    <t>Make a Persuasion check against Will Defense to order an enemy to attack another of your foes</t>
  </si>
  <si>
    <t>Stolen Advantage</t>
  </si>
  <si>
    <t>You usurp an enemy's attempt to Aid Another and give the bonus to an ally</t>
  </si>
  <si>
    <t>Distress to Discord</t>
  </si>
  <si>
    <t>When your allies take a Second Wind, your enemies lose their Dexterity bonus to Reflex Defense</t>
  </si>
  <si>
    <t>When an enemy is reduced to 0 hit points, you grant a Second Wind to any ally for free with bonus hit points equal to your level</t>
  </si>
  <si>
    <t>Cheap Trick</t>
  </si>
  <si>
    <t>When you make a Deception check to feint (see page 66 of the Saga Edition core Rulebook) against an enemy within 6 squares of you, you can roll twice, keeping the better of the two results. Prerequisite: Trained in Deception.</t>
  </si>
  <si>
    <t>Easy Prey</t>
  </si>
  <si>
    <t>When you make an attack as a standard action and successfully hit an enemy, you can choose to reduce the damage you deal by half. That target is then denied its Dexterity bonus to Reflex Defense against your attacks until the end of your next turn. Prerequisite: Cheap Trick.</t>
  </si>
  <si>
    <t>Sly Combatant</t>
  </si>
  <si>
    <t>You quickly move about the battlefield, taking advantage of the chaos of battle to gain advantage. You can use each of the following actions once per encounter as a standard action: 
* Distracting Injury: Make a single melee or ranged attack against any enemy within your range. If the attack successfully hits, that enemy takes a -2 penalty to his or her attack rolls and damage rolls until the end of the encounter. 
* Make Them Bleed: Make a single melee or ranged attack against any living creature within your range. If you successfully deal damage as a result of the attack, that enemy gains a persistent condition that can be removed only with a successful DC 25 Treat Injury check to perform surgery. 
* Strength in Numbers: Make a single melee or ranged attack against an enemy who is adjacent to one or more of your allies. lf you successfully hit that enemy, you gain a +2 bonus to damage for each ally that is adjacent to the target. Prerequisites: Cheap Trick, Easy Prey.</t>
  </si>
  <si>
    <t>Quick Strike</t>
  </si>
  <si>
    <t>During the initial round of combat, if will successfully damage an enemy who has not yet acted in the combat. you can make an immediate attack as a free action against a different target within 6 squares of the first target. Prerequisite: Cheap Trick.</t>
  </si>
  <si>
    <t>Fool's Luck</t>
  </si>
  <si>
    <t>Spend a Force Point to gain a +1 bonus to attack rolls, +1 to all defenses, or +5 to skill checks for the rest of the encounter as a standard action</t>
  </si>
  <si>
    <t>Avert Disaster</t>
  </si>
  <si>
    <t>Once per encounter, turn a critical hit against you into a normal hit.</t>
  </si>
  <si>
    <t>Better Lucky Than Dead</t>
  </si>
  <si>
    <t>Once per encounter, as a reaction, you gain a +5 luck bonus to any one defense until the start of your next turn.</t>
  </si>
  <si>
    <t>Fortune's Favor</t>
  </si>
  <si>
    <t>Gain a free standard action upon scoring a critical hit on an attack roll</t>
  </si>
  <si>
    <t>Gambler</t>
  </si>
  <si>
    <t>Gain a +2 bonus to Wisdom checks for gambling
(Enter number of times taken)</t>
  </si>
  <si>
    <t>Knack</t>
  </si>
  <si>
    <t>Reroll a skill check and take the better result once per day
(Enter number of times taken)</t>
  </si>
  <si>
    <t>Lucky Shot</t>
  </si>
  <si>
    <t>Reroll an attack roll and take the better result once per day
(Enter number of times taken)</t>
  </si>
  <si>
    <t>Dumb Luck</t>
  </si>
  <si>
    <t>You can use each of the following once per encounter as a standard action:
- Elude Enemy
- Escape
- Make your Own Luck
See p.14 of Scum and Villainy</t>
  </si>
  <si>
    <t>Ricochet Shot</t>
  </si>
  <si>
    <t>You can reduce an enemy's cover by one step, but deal only half damage.</t>
  </si>
  <si>
    <t>Uncanny Luck</t>
  </si>
  <si>
    <t>Once per encounter, you can consider any single d20 roll of 16 or higher to be a natural 20.</t>
  </si>
  <si>
    <t>Unlikely Shot</t>
  </si>
  <si>
    <t>Once per encounter, you can reroll the damage of one attack and take the better result.</t>
  </si>
  <si>
    <t>Lucky Stop</t>
  </si>
  <si>
    <t>Once per encounter as a reaction, negate the damage from an attack which would reduce you to 0 hit points</t>
  </si>
  <si>
    <t>Labrynthine Mind</t>
  </si>
  <si>
    <t>Once per encounter, as a reaction, you become immune to all mind-affecting effects until the end of your next turn. You can choose to retain beneficial effects.</t>
  </si>
  <si>
    <t>Malkite Techniques</t>
  </si>
  <si>
    <t>Once per encounter, apply a toxin to a weapon as a standard action to poison any enemy whose Fortitude Defense is lower than your successful attack roll. The poison makes attack rolls to damage the target and move them down the conditon track</t>
  </si>
  <si>
    <t>Modify Poison</t>
  </si>
  <si>
    <t>Make a Knowledge (life sciences) check at the Treat Injury DC of a poison to change the deliver method of a poison</t>
  </si>
  <si>
    <t>Numbing Poison</t>
  </si>
  <si>
    <t>Any target poisoned by you is denied its Dexterity bonus to Reflex Defense whilst afflicted</t>
  </si>
  <si>
    <t>Undetectable Poison</t>
  </si>
  <si>
    <t>The Treat Injury DC to cure your poison increases by 5</t>
  </si>
  <si>
    <t>Vicious Poison</t>
  </si>
  <si>
    <t>Your poisons gain +2 to their attack rolls to beat their target's Fortitude defense</t>
  </si>
  <si>
    <t>Befuddle</t>
  </si>
  <si>
    <t>As swift action make Deception check against a target's Will Defense. If you succeed, until the start of your next turn, you can move through the threatened area of the target as part of your move action without provoking an attack of opportunity.</t>
  </si>
  <si>
    <t>Dastardly Strike</t>
  </si>
  <si>
    <t>Successful attacks against opponents denied their Dexterity bonus to Reflex Defense move them -1 step down the condition track</t>
  </si>
  <si>
    <t>Weakening Strike</t>
  </si>
  <si>
    <t>Whenever you deal damage to opponent denied its Dex bonus to Reflex Defense, you can choose not to move the target down the condition track and instead impose a -5 penalty to all of your opponent's attacks and melee damage until the end of your next turn.</t>
  </si>
  <si>
    <t>Disruptive</t>
  </si>
  <si>
    <t>Enemies within line of sight are denied morale and insight bonuses until the start of your next turn</t>
  </si>
  <si>
    <t>Walk the Line</t>
  </si>
  <si>
    <t>Opponents within line of sight and six squares take a -2 penalty to their defenses until the start of your next turn, activated as a standard action</t>
  </si>
  <si>
    <t>Cunning Strategist</t>
  </si>
  <si>
    <t>You can use each of the following actions once per encounter:
- Create Opening
- Crippling Attack
- Vicious Attack
See p.15 of Scum and Villainy</t>
  </si>
  <si>
    <t>Hesitate</t>
  </si>
  <si>
    <t>Make a Persuasion check as a standard action against a target within 12 squares. If the check beats the target's Will Defense, the target takes a -2 penalty to its base speed and must spend a swift action to make a standard action.</t>
  </si>
  <si>
    <t>Sow Confusion</t>
  </si>
  <si>
    <t>Once per encounter as a standard action, make a Deception check against Will defense of all enemies in line of sight, on a success, they have to spend a swift action in addition to a standard action to attack until the start of your next turn</t>
  </si>
  <si>
    <t>Seducer</t>
  </si>
  <si>
    <t>If you fail a Persuasion check to change a target's attitude you can reroll with your Deception</t>
  </si>
  <si>
    <t>Seize Object</t>
  </si>
  <si>
    <t>Once per encounter as a move action you can seize a held, carried or worn object on an adjacent target by making a Disarm attack with a +10 bonus</t>
  </si>
  <si>
    <t>Skirmisher</t>
  </si>
  <si>
    <t>+1 bonus to attack rolls until the start of your next turn if you move at least 2 squares before attacking and end your move in a different square from the starting square</t>
  </si>
  <si>
    <t>Improved Skirmisher</t>
  </si>
  <si>
    <t>When you move at least 2 squares before your attack and end your move in a different square from where you started, you gain a +1 bonus to all your defenses until the start of your next turn.</t>
  </si>
  <si>
    <t>Sneak Attack</t>
  </si>
  <si>
    <t>Gain 1d6 points of damage on attacks on targets within 6 squares denied their Dexterity bonus to Reflex Defense
(Enter number of times taken)</t>
  </si>
  <si>
    <t>Backstabber</t>
  </si>
  <si>
    <t>You can take advantage of your adversary's distractions, no matter how momentary or   fleeting. Once per turn, when you flank a target, you can treat him or her as flat-footed for one of your attacks. Prerequisite: Sneak Attack.</t>
  </si>
  <si>
    <t>Improved Sneak Attack</t>
  </si>
  <si>
    <t>You can use the Sneak Attack talent against a target within 12 squares, instead of within 6 squares. Prerequisites: Point Blank Shot feat, Sneak Attack.</t>
  </si>
  <si>
    <t>Sudden Strike</t>
  </si>
  <si>
    <t>Whenever you would gain the benefi of the Skirmisher talent and you successfully hit your opponent, you deal sneak attack damage in addition to normal damage dealt by the attack.</t>
  </si>
  <si>
    <t>Stymie</t>
  </si>
  <si>
    <t>Once per round, as a swift action, you designate a target within 12 squares and in line of sight as the target of this talent. Until the beginning of your turn, you can cause that target to take a -5 penaity on all checks made with a single skill.</t>
  </si>
  <si>
    <t>Advantageous Opening</t>
  </si>
  <si>
    <t>When an enemy or ally in your line of sight rolls a natural 1 on an attack roll, you can make a melee or ranged attack against a single target with in range.</t>
  </si>
  <si>
    <t>Thrive on Chaos</t>
  </si>
  <si>
    <t xml:space="preserve">When an enemy or ally within 20 squares of you is reduced to 0 hit points, you gain bonus hit points equal to 5 + one-half your character level. </t>
  </si>
  <si>
    <t>Retribution</t>
  </si>
  <si>
    <t>When a target moves one of your allies in your line of sight down the condition track by any means, you gain a +2 insight bonus to your attack rolls against that target until the end of your next turn.</t>
  </si>
  <si>
    <t>Vindication</t>
  </si>
  <si>
    <t>When an enemyyou have damaged is reduced to 0 hit points or moved to the bottom of the condition track, your next attack made before the end of the encounter deals + 1 die of damage.</t>
  </si>
  <si>
    <t>Slip By</t>
  </si>
  <si>
    <t>When you damage a target, until the beginning of your next turn, you can move through that target's space. Moving through the target's space might still provoke attacks of opportunity as normal, and you must end your movement in a legalspace.</t>
  </si>
  <si>
    <t>Fast Repairs</t>
  </si>
  <si>
    <t>Jury-rigged objects and vehicles gain temporary hit points equal to the result of your Mechanics check</t>
  </si>
  <si>
    <t>Hotwire</t>
  </si>
  <si>
    <t>Use Computer checks to improve access to a computer system can be made with Mechanics, and Use Computer is considered a trained skill</t>
  </si>
  <si>
    <t>Quick Fix</t>
  </si>
  <si>
    <t>You may jury-rig objects or vehicles that aren't disabled once per encounter</t>
  </si>
  <si>
    <t>Personalized Modifications</t>
  </si>
  <si>
    <t>+1 bonus to attack rolls and +2 bonus to damage rolls with powered weapons for the remainder of an encounter, activated as a standard action</t>
  </si>
  <si>
    <t>Find Openings</t>
  </si>
  <si>
    <t>Whenever you are missed by an attack, you gain a +2 morale bonus to your next attack roll before the end of your next turn.</t>
  </si>
  <si>
    <t>Risk for Reward</t>
  </si>
  <si>
    <t>Once per turn, when an enemy damages you with an attack of opportunity, you can make a single melee or ranged attack against a target in range as areaction.
Prerequisite: Find Openings.</t>
  </si>
  <si>
    <t>Hit the Deck</t>
  </si>
  <si>
    <t>Whenever you make an area attack, each ally in the area takes no damage if your attack roll fails to overcome his or her Reflex Defense, and takes half damage if the attack hits.</t>
  </si>
  <si>
    <t>Trick Step</t>
  </si>
  <si>
    <t>As a swift action, make an Initiative check, opposed by the Initiative check of an enemy within your line of sight. If your check result equals or exceeds the target's check, the target is considered flat-footed against the next attack you make before the end of your turn.lfthe target's check result is higher, you are considered flat-footed against the next attack made by the target before the start of your next turn.</t>
  </si>
  <si>
    <t>Lure Closer</t>
  </si>
  <si>
    <t>Once per tum, as a move action, you can make a Deception check against the Will Defense of one enemy with in 12 squares and with in your line of sight. If your check result equals or exceeds the target's Will Defense, the target must move a number of squares equal to half its speed, and each square of movement must bring the target doser to you (though the target does avoid hazards and obstades). If the target cannot avoid a hazard (such as a pit), it stops moving in the ne3rest safe square. This move¬ment is considered involuntary and does not provoke attacks of opportunity. This is a mind-affecting effect.
Prerequisite: Trick Step.</t>
  </si>
  <si>
    <t>Opportunistic Strike</t>
  </si>
  <si>
    <t>Once per encounter, make an attack of opportunity against an opponent within point-blank range against an opponent provoking an attack of opportunity against an ally</t>
  </si>
  <si>
    <t>Cheap Shot</t>
  </si>
  <si>
    <t>Once per encounter, make an attack of opportunity against an enemy using withdraw within point-blank range</t>
  </si>
  <si>
    <t>No Escape</t>
  </si>
  <si>
    <t>An enemy using withdraw from your threatened space is considered flat-footed until your next turn</t>
  </si>
  <si>
    <t>Strike and Run</t>
  </si>
  <si>
    <t>Once per encounter, upon damaging an opponent, you may move your speed</t>
  </si>
  <si>
    <t>Slippery Strike</t>
  </si>
  <si>
    <t>Once per encounter, upon damaging an opponent, you may deny them attacks of opportunity until your next turn</t>
  </si>
  <si>
    <t>Electronic Forgery</t>
  </si>
  <si>
    <t>You may use Use Computer instead of Deception to forge electronic documents</t>
  </si>
  <si>
    <t>Electronic Sabotage</t>
  </si>
  <si>
    <t>Make a Use Computer check to replace the Will Defense of a computer and make it unfriendly to anyone but you</t>
  </si>
  <si>
    <t>Virus</t>
  </si>
  <si>
    <t>You can substitute Use Computer check for Mechanics check when disabling a computerized device.</t>
  </si>
  <si>
    <t>Gimmick</t>
  </si>
  <si>
    <t>Issuing routine commands to a computer is a swift action, not a standard action</t>
  </si>
  <si>
    <t>Master Slicer</t>
  </si>
  <si>
    <t>Reroll any Use Computer checks to improve access to improve access on a computer and keep the better result</t>
  </si>
  <si>
    <t>Security Slicer</t>
  </si>
  <si>
    <t>You do not require a security kit to disable a security system, and can fail by up to 10 with no repercussions</t>
  </si>
  <si>
    <t>Trace</t>
  </si>
  <si>
    <t>Use Computer can be used to make Gather Information checks, provided a computer network</t>
  </si>
  <si>
    <t>Art of Concealment</t>
  </si>
  <si>
    <t>You may take 10 on Stealth checks to conceal items, even under pressure, and as a swift action</t>
  </si>
  <si>
    <t>Fast Talker</t>
  </si>
  <si>
    <t>Once per day as a standard action, you may take 20 on a Deception check to deceive</t>
  </si>
  <si>
    <t>Hidden Weapons</t>
  </si>
  <si>
    <t>If you draw a concealed item and attack a target in the same round, the target is flat-footed if they failed to notice. If you have the Quick Draw, your drawing is a swift action</t>
  </si>
  <si>
    <t>Illicit Dealings</t>
  </si>
  <si>
    <t>You may reroll Persuasion checks to haggle for restriced, military or illegal goods and keep the better result</t>
  </si>
  <si>
    <t>Surprise Strike</t>
  </si>
  <si>
    <t>Upon failing a Deception check to convey deceptive information, you can initiate combat and make a single attack as a free action, with all other combatants considered surprised</t>
  </si>
  <si>
    <t>Hyperdriven</t>
  </si>
  <si>
    <t>Add your class level once per day to an attack roll, skill check or ability check whilst on a starship</t>
  </si>
  <si>
    <t>Spacehound</t>
  </si>
  <si>
    <t>Proficient with any starship weapon, and take no penalty on attack rolls in low- or zero-gravity environments nor suffer space sickness</t>
  </si>
  <si>
    <t>Starship Raider</t>
  </si>
  <si>
    <t>Gain +1 bonus to attack rolls on a starship</t>
  </si>
  <si>
    <t>Cramped Quarters Fighting</t>
  </si>
  <si>
    <t>When adjacent to an obstacle or barrier, you gain a +2 cover bonus to your Reflex Defense.</t>
  </si>
  <si>
    <t>Stellar Warrior</t>
  </si>
  <si>
    <t>Gain a temporary Force Point upon rolling a natural 20 on an attack roll made aboard a starship</t>
  </si>
  <si>
    <t>Make a Break for It</t>
  </si>
  <si>
    <t>Once per encounter, while on a vehicle, you may move up to one half your speed or move the vehicle up to half its speed if your the pilot as a swift action.</t>
  </si>
  <si>
    <t>Biotech Adept</t>
  </si>
  <si>
    <t>Reroll Knowledge (life sciences) or Treat Injury checks to use or repair biotech</t>
  </si>
  <si>
    <t>Bugbite</t>
  </si>
  <si>
    <t>Deal +1 die of damage with razor bugs and thud bugs</t>
  </si>
  <si>
    <t>Curved Throw</t>
  </si>
  <si>
    <t>Spend a swift action to ignore cover with a razor bug or thud bug</t>
  </si>
  <si>
    <t>Surprising Weapons</t>
  </si>
  <si>
    <t>Whenever you succeed with Vong weapons and the attack roll exceeds Will Defense, the target is considered flat-footed until end of next turn</t>
  </si>
  <si>
    <t>Veiled Biotech</t>
  </si>
  <si>
    <t>Gain +10 bonus to Deception and Stealth checks to conceal biotech and draw biotech weapons as swift action and opponent denied Dexterity bonus to Reflex Defense</t>
  </si>
  <si>
    <t>You know that the key to winning a fight is keeping your enemies from pinning you down. You can use each of the following actions once per encounter: 
* Evasive Assault: As a standard action, make a single melee or ranged attack. If the attack successfully deals damage, you gain a +5 dodge bonus to your Reflex Defense until the end of your next turn. 
* Expeditious Attack: As a standard action, make a jingle melee or fanged attack, then move up to half your speed as a free action. This movement does not provoke an attack of opportunity. 
* Yielding Assault: When you are damaged by an enemy's melee or ranged attack, you can move up to one-half your speed as a reaction. This movement does not provoke an attack of opportunity. On your next turn, you gain a favorable circumstance bonus to your first attack roll against the same enemy that damaged you. 
Prerequisites: Forward Patrol, Watchful Step.</t>
  </si>
  <si>
    <t>Trailblazer</t>
  </si>
  <si>
    <t>During your turn, you can spend a swift action to allow all allies within 6 squares of you and within your line of sight to count the first square of difficult terrain as normal terrain each time they move. Prerequisite: Trained in Survival.</t>
  </si>
  <si>
    <t>You can use your Perception check modifier instead of your Initiative modifier when making Initiative checks. If you are entitled to an Initiative check reroll, you can reroll your Perception check instead (subject to the same circumstances and limitations). You are considered to be trained in Initiative.</t>
  </si>
  <si>
    <t>Forward Patrol</t>
  </si>
  <si>
    <t>At the start of a surprise round in which you are not caught by surprise, you can designate one ally within 6 squares of you as able to retain his or her Dexterity bonus to Reflex Defense during the surprise round. Prerequisite: Watchful Step.</t>
  </si>
  <si>
    <t>Acute Senses</t>
  </si>
  <si>
    <t>You can reroll Perception checks, but must accept the result of the reroll even if worse</t>
  </si>
  <si>
    <t>Expert Tracker</t>
  </si>
  <si>
    <t>You can move at normal speed whilst using Survival to track without penalty</t>
  </si>
  <si>
    <t>Improved Initiative</t>
  </si>
  <si>
    <t>You can reroll Initiative checks, but must accept the result of the reroll even if worse</t>
  </si>
  <si>
    <t>Reset Initiative</t>
  </si>
  <si>
    <t>Once per encounter after the first full round, the scout can set increase his current Initiative by +5</t>
  </si>
  <si>
    <t>Uncanny Dodge I</t>
  </si>
  <si>
    <t>You cannot be caught flat-footed</t>
  </si>
  <si>
    <t>Uncanny Dodge II</t>
  </si>
  <si>
    <t>You cannot be flanked</t>
  </si>
  <si>
    <t>Keen Shot</t>
  </si>
  <si>
    <t>No penalty to attack rolls against targets with concealment</t>
  </si>
  <si>
    <t>Weak Point</t>
  </si>
  <si>
    <t>Once per encounter, as a swift action, you may ignore the DR of a target within your line of sight for the rest of your turn</t>
  </si>
  <si>
    <t>Hunker Down</t>
  </si>
  <si>
    <t>When benefiting from cover, spend a standard action to increase the cover value by one step.</t>
  </si>
  <si>
    <t>Dig In</t>
  </si>
  <si>
    <t xml:space="preserve">When prone, you can spend a swift action to gain concealment until the start of your next turn. If you stand up or move, you lose this benefit. </t>
  </si>
  <si>
    <t>Ghost Assailant</t>
  </si>
  <si>
    <t>If you start your turn with total concealment or total cover from a target, during that turn you can make a Stealth check as a swift action, opposed by the target's Perception check. If you succeed, the target is considered flat-footed against you until the end of your turn.</t>
  </si>
  <si>
    <t>Improved Stealth</t>
  </si>
  <si>
    <t>You can reroll Stealth checks, but must accept the result of the reroll even if worse</t>
  </si>
  <si>
    <t>Hidden Movement</t>
  </si>
  <si>
    <t>You can move at your normal speed whilst using Stealth to hide at no penalty</t>
  </si>
  <si>
    <t>Hide in Plain Sight</t>
  </si>
  <si>
    <t>Once per encounter when within 2 squares of cover or concealment, you can move there and make a Stealth check as a move action.</t>
  </si>
  <si>
    <t>Shadow Striker</t>
  </si>
  <si>
    <t>You can use each of the following once per encounter as a standard action:
- Blinding Strike
- Confusing Strike
- Unexpected Attack
See p.16 of Scum and Villainy</t>
  </si>
  <si>
    <t>Total Concealment</t>
  </si>
  <si>
    <t>Treat any concealment as total concealment</t>
  </si>
  <si>
    <t>When you would normally provoke an attack of opportunity by moving out of a threatened space, you can roll a Stealth checks replacing your Reflex Defense with the results or your Stealth check if it is higher.</t>
  </si>
  <si>
    <t>Barter</t>
  </si>
  <si>
    <t>You can reroll Persuasion checks made to haggle, but must accept the result of the reroll even if worse</t>
  </si>
  <si>
    <t>Fringe Savant</t>
  </si>
  <si>
    <t>Gain a temporary Force Point upon rolling a natural 20 on a skill check during an encounter</t>
  </si>
  <si>
    <t>Long Stride</t>
  </si>
  <si>
    <t>Increase speed by 2 squares in no armor or light armor</t>
  </si>
  <si>
    <t>Flee</t>
  </si>
  <si>
    <t>As a standard action,your speed increases by 2, designate a single opponent and move up to your speed away from them without provoking attacks of opportunity.</t>
  </si>
  <si>
    <t>Sidestep</t>
  </si>
  <si>
    <t>Use a swift action to reduce cost of each move into a diagonal space to 1 until the end of your turn if you are wearing light or no armour.</t>
  </si>
  <si>
    <t>Swift Strider</t>
  </si>
  <si>
    <t>You may use each of the following once per encounter as a standard action.
- Blurring Burst
- Sudden Assault
- Weaving Stride
See p.17 of Scum and Villainy</t>
  </si>
  <si>
    <t>Once per encounter you may use a swift action to move up to your speed.</t>
  </si>
  <si>
    <t>Jury Rigger</t>
  </si>
  <si>
    <t>You can reroll Mechanics checks to jury-rig, but must accept the result of the reroll even if worse</t>
  </si>
  <si>
    <t>Whenever you successfully jury-rig a device or vehicle, it does not move -5 steps along the condition track at the end of the encounter, though it does move -2 persistant steps down the condition track.</t>
  </si>
  <si>
    <t>Deep-Space Gambit</t>
  </si>
  <si>
    <t>Once per encounter, force your opponent to reroll an attack against you or your vehicle and take the worse result</t>
  </si>
  <si>
    <t>Guidance</t>
  </si>
  <si>
    <t>Use a swift action to grant an ally within line of sight the ability to ignore difficult terrain on its next turn</t>
  </si>
  <si>
    <t>Hidden Attacker</t>
  </si>
  <si>
    <t>Using the snipe application of Stealth is a swift action</t>
  </si>
  <si>
    <t>Hyperspace Savant</t>
  </si>
  <si>
    <t>Substitute Pilot skill for Use Computer checks made to operate sensors or astrogate whilst piloting</t>
  </si>
  <si>
    <t>Vehicle Sneak</t>
  </si>
  <si>
    <t>Treat your ship as two sizes smaller when using Stealth as pilot</t>
  </si>
  <si>
    <t>Get Into Position</t>
  </si>
  <si>
    <t>As a move action, you can cause one of your followers to move up to his or her speed +2 squares.</t>
  </si>
  <si>
    <t>Reconnaissance Team Leader</t>
  </si>
  <si>
    <t>You gain a single follower. Choose either the aggressive, defensive, or uti lit Y follower template for your follower. This follower gains the Skill Training feat for the Perception and Stealth skills.</t>
  </si>
  <si>
    <t>Close-Combat Assault</t>
  </si>
  <si>
    <t>Each of your followers gains the Point Blank Shot feat.</t>
  </si>
  <si>
    <t>Reconnaissance Actions</t>
  </si>
  <si>
    <t>You can use any of the following actions on your turn. 
- Forward Scouting 
- Group Sniping 
- Sweep the Area</t>
  </si>
  <si>
    <t>Blend In</t>
  </si>
  <si>
    <t>You may use your Stealth modifier instead of Deception to create a deceptive appearance</t>
  </si>
  <si>
    <t>Incognito</t>
  </si>
  <si>
    <t>You may reroll Deception checks to create a deceptive appearance and keep the better result</t>
  </si>
  <si>
    <t>Surveillance</t>
  </si>
  <si>
    <t>Make a Perception check as a full-round action against DC 15 or a target's Stealth check to grant yourself and allies +2 to attack rolls until your next turn</t>
  </si>
  <si>
    <t>Improved Surveillance</t>
  </si>
  <si>
    <t>Gain +1 to all defenses against the target of Surveillance</t>
  </si>
  <si>
    <t>Intimate Knowledge</t>
  </si>
  <si>
    <t>Once per encounter, as a standard action, take 20 on a trained Knowledge check or 10 on an untrained check even if circumstances would not normally permit it</t>
  </si>
  <si>
    <t>Traceless Tampering</t>
  </si>
  <si>
    <t>You leave no trace when you disable a device with Mechanics, and may fail by up to 10 without repercussions</t>
  </si>
  <si>
    <t>Hidden Eyes</t>
  </si>
  <si>
    <t>If you have concealment from a target, you gain a +5 circumstance bonus on all Perception checks made against that target.</t>
  </si>
  <si>
    <t>Seek and Destroy</t>
  </si>
  <si>
    <t>If you make a charge attack against a target that is unaware of you, that target cannot make a Perception check to notice you until af ter the attack is resolved, even if you move away from cover or concealment.</t>
  </si>
  <si>
    <t>Hunt the Hunter</t>
  </si>
  <si>
    <t>When you use a standard action to actively look for hidden enemies you can make a single melee or ranged attack against any one enemy you notice with your Perception check.</t>
  </si>
  <si>
    <t>Spotter</t>
  </si>
  <si>
    <t>As a move action, you can make a Perception check with a DC equal to 10 + the CL of a enemy in your line of sight. If you succeed you and all your allies gain a + 1 insight bonus on attack rolls against that target until end of your next turn.</t>
  </si>
  <si>
    <t>Advanced Intel</t>
  </si>
  <si>
    <t>If you are not surprised at the beginning of combat, you can use the Spotter talent as a free action on your first turn, including during the surprise round.</t>
  </si>
  <si>
    <t>Evasion</t>
  </si>
  <si>
    <t>You takes half damage from area attacks that hit, no damage from area attacks that miss</t>
  </si>
  <si>
    <t>Extreme Effort</t>
  </si>
  <si>
    <t>Gain +5 to a Strength check or Strength-based skill check as two swift actions</t>
  </si>
  <si>
    <t>Sprint</t>
  </si>
  <si>
    <t>You can run at five times your speed</t>
  </si>
  <si>
    <t>Surefooted</t>
  </si>
  <si>
    <t>Your speed is not reduced by difficult terrain</t>
  </si>
  <si>
    <t>Aggressive Surge</t>
  </si>
  <si>
    <t>Once per encounter when you catch a second wind, you can make a charge attack as a free action, provided that you can make a charge attack against a legal target at the time you catch a second wind.</t>
  </si>
  <si>
    <t>Blast Back</t>
  </si>
  <si>
    <t>Once per round when you are damaged by an enemy's area attack, as a reaction you can make an immediate melee or ranged attack against the source of the area attack, provided that you have line of sight to the attacker and the target is with in your melee or ranged reach.</t>
  </si>
  <si>
    <t>Second Strike</t>
  </si>
  <si>
    <t>Once per encounter when you miss a target with a single melee or ranged attack, as a free action you can move up to half your speed and make a second attack of the same type against a different target. This movement does not provoke attacks of opportunity. If you have the Combat Reflexes feat, you can use this talent a number of times per encounter equal to your Dexterity bonus (minimum 1). You may still only use this talent once per round.
Prerequisite: Blast Back.</t>
  </si>
  <si>
    <t>Fade Away</t>
  </si>
  <si>
    <t>Once per tum when you are damaged by an enemy's attack, as a reac¬tion you can move up to half your speed. This movement does not provoke attacks of opportunity.</t>
  </si>
  <si>
    <t>Swerve</t>
  </si>
  <si>
    <t>Once per encounter when an enemy makes an attack of opportunity against you, as a reaction you can automatically negate the attack and immediately move up to half your speed. This movement does not provoke attacks of opportunity. If you have the Combat Reflexes feat,  you can use this talent a number of times per encounter equal to your Dexterity bonus (minimum 1). You may still only use this talent once per round.
Prerequisite: Fade Away.</t>
  </si>
  <si>
    <t>Adapt and Survive</t>
  </si>
  <si>
    <t>When any enemy within 24 squares recieves an insight or morale bonus, you gain the same benefits</t>
  </si>
  <si>
    <t>Unbalancing Adaptation</t>
  </si>
  <si>
    <t>When you useAdapt and Survive, you can deny one of the enemies the bonus</t>
  </si>
  <si>
    <t>Defensive Protection</t>
  </si>
  <si>
    <t>Spend a Force Point to add to a Defense of you or an ally until your next turn</t>
  </si>
  <si>
    <t>Quick on Your Feet</t>
  </si>
  <si>
    <t>Once per encounter move up to your speed as a reaction</t>
  </si>
  <si>
    <t>Ready and Willing</t>
  </si>
  <si>
    <t>Take a readied action at any time up until the end of the current round</t>
  </si>
  <si>
    <t>Armored Defense</t>
  </si>
  <si>
    <t>Apply the higher of heroic level or armor bonus to your Reflex Defense</t>
  </si>
  <si>
    <t>Treat proficient armor as if had a maximum Dexterity 1 higher</t>
  </si>
  <si>
    <t>Improved Armor Defense</t>
  </si>
  <si>
    <t>Apply the higher of heroic level plus half armor bonus or armor bonus to your Reflex Defense</t>
  </si>
  <si>
    <t>Juggernaut</t>
  </si>
  <si>
    <t>Armor doesn't affect your speed</t>
  </si>
  <si>
    <t>Second Skin</t>
  </si>
  <si>
    <t>Increase your armor bonus to Reflex Defense and your equipment bonus to Fortitude Defense by 1</t>
  </si>
  <si>
    <t>Shield Expert</t>
  </si>
  <si>
    <t>Once per encounter, as a swift action, gain SR 10 on an active personal shield (up to maximum)</t>
  </si>
  <si>
    <t>Ambush Specialist</t>
  </si>
  <si>
    <t>If you are not surprised on the first round of combat in an encounter, you can treat the first round of combat as if it were the surprise round for the purposes of talents and feats that trigger only during the surprise round. Additionally, during the surprise round as a free action you can designate that target as your prime target. You gain a +2 morale bonus to attack rolls against your prime target until the end of the encounter.</t>
  </si>
  <si>
    <t>Destructive Ambusher</t>
  </si>
  <si>
    <t>After you designate a prime target, you deal + 1 die of damage on attacks against the prime target until the end of the encounter. 
Prerequisite: Ambush Specialist.</t>
  </si>
  <si>
    <t>Keep It Going</t>
  </si>
  <si>
    <t>If you reduce your prime target to 0 hit points, as a free action you can designate another target within your line of sight as your new prime target. This new target remains your prime target until the end of the encounter.
Prerequisite: Ambush Specialist.</t>
  </si>
  <si>
    <t>nce per tum as a swift action, you can make an Initiative check, opposed by the Initiative check of your prime target. If your check result equals or exceeds your prime target's check result, your target is flat-footed against all attacks you make before the end of your turn.
Prerequisite: Ambush Specialist.</t>
  </si>
  <si>
    <t>Perceptive Ambusher</t>
  </si>
  <si>
    <t>You gain a +5 circumstance bonus to Perception
checks against your prime target until the end of the encounter. 
Prerequisite: Ambush Specialist.</t>
  </si>
  <si>
    <t>Spring the Trap</t>
  </si>
  <si>
    <t>If you and all your allies roll higher Initiative checks to start combat than do all your opponents, you automatically gain a surprise round, even if the opponents are aware of you when combat begins.</t>
  </si>
  <si>
    <t>Cantina Brawler</t>
  </si>
  <si>
    <t>While flanked you gain a +2 bonus on unarmed attack and damage rolls.</t>
  </si>
  <si>
    <t>Pick a Fight</t>
  </si>
  <si>
    <t>During the surprise round you and all allies within 6 squares gain a +1 morale bonus to attack, and retain it for the encounter on every opponent damaged in the surprise round.</t>
  </si>
  <si>
    <t>Counterpunch</t>
  </si>
  <si>
    <t>When you fight defensively, any adjacent creature that attacks you provokes an attack of opportunity from you.</t>
  </si>
  <si>
    <t>Expert Grappler</t>
  </si>
  <si>
    <t>+2 to grapple attacks</t>
  </si>
  <si>
    <t>Unbalance Opponent</t>
  </si>
  <si>
    <t>Choose an opponent each round to deny their Strength bonus to their attack rolls against you</t>
  </si>
  <si>
    <t>Grabber</t>
  </si>
  <si>
    <t>Take no penalty when using the grab action</t>
  </si>
  <si>
    <t>Gun Club</t>
  </si>
  <si>
    <t>Ranged weapons can be treated as a club, or as a double weapon if mounted with a bayonet</t>
  </si>
  <si>
    <t>Bayonet Master</t>
  </si>
  <si>
    <t>When you take a full attack action, you can treat a ranged weapon with a bayonet as a double melee weapon. You can attack with the bayonet and club a target with your ranged weapon, ignoring the normal penalties.</t>
  </si>
  <si>
    <t>Hammerblow</t>
  </si>
  <si>
    <t>If you are unarmed, double your strength bonus</t>
  </si>
  <si>
    <t>Make Do</t>
  </si>
  <si>
    <t>You take no penalty when using improvised weapons.</t>
  </si>
  <si>
    <t>Man Down</t>
  </si>
  <si>
    <t>Whenever an ally within 6 squares is reduced to 0 hit points or less you can move up to your speed toward that ally as a reaction without provoking attacks of opportunity.</t>
  </si>
  <si>
    <t>Melee Smash</t>
  </si>
  <si>
    <t>+1 damage to melee attacks</t>
  </si>
  <si>
    <t>Devastating Melee Smash</t>
  </si>
  <si>
    <t>Once per encounter, add half your level to the damage instead of the +1 from Melee Smash</t>
  </si>
  <si>
    <t>Stunning Strike</t>
  </si>
  <si>
    <t>Upon damaging an opponent with a melee attack with an attack roll exceeding their damage threshold, they move an additional -1 step down the condition track</t>
  </si>
  <si>
    <t>Experienced Brawler</t>
  </si>
  <si>
    <t>You can use each of the following once per encounter as a standard action:
- Avoid Attack
- Fortified Mind
- Focused Stance
See p.18 of Scum and Villainy</t>
  </si>
  <si>
    <t>Unrelenting Assault</t>
  </si>
  <si>
    <t>Wheneveryou miss with a melee attack or the attack is negated, you still deal your Strength bonus in damage to the target (minimum 1) or 2× your Strength bonus if you attack with a weapon you are weilding two-handed.</t>
  </si>
  <si>
    <t>Strong Grab</t>
  </si>
  <si>
    <t>When you grab, enemy must use a full-round action to escape</t>
  </si>
  <si>
    <t>Sucker Punch</t>
  </si>
  <si>
    <t>When you damage an enemy denied its Dexterity bonus to Reflex Defense with a melee weapon, they cannot make attacks of opportunity until the end of its next turn.</t>
  </si>
  <si>
    <t>Gang Leader</t>
  </si>
  <si>
    <t>1/encounter gain a +1 bonus to Persuasion to intimidate per ally</t>
  </si>
  <si>
    <t>Melee Assault</t>
  </si>
  <si>
    <t>Beat a target adjacent to ally's Reflex and Fortitude Defense and deal +1 die of damage and knock prone</t>
  </si>
  <si>
    <t>Melee Brute</t>
  </si>
  <si>
    <t>Beat a target adjacent to ally's Reflex and Fortitude Defense and reduce speed and Reflex Defense by 2</t>
  </si>
  <si>
    <t>Melee Opportunist</t>
  </si>
  <si>
    <t>1/encounter when an ally hits adjacent target make attack as a reaction with +2 bonus</t>
  </si>
  <si>
    <t>Squad Brutality</t>
  </si>
  <si>
    <t>When you hit an enemy with two adjacent allies, reroll damage and take the better of the results</t>
  </si>
  <si>
    <t>Squad Superiority</t>
  </si>
  <si>
    <t>Whenever you and two allies are adjacted to target, target is flat-footed against you</t>
  </si>
  <si>
    <t>Battle Analysis</t>
  </si>
  <si>
    <t>Make a DC 15 Knowledge (tactics) check to ascertain whether characters within line of sight are at or below half their hit points</t>
  </si>
  <si>
    <t>Cover Fire</t>
  </si>
  <si>
    <t>Allies within six squares gain +1 Reflex Defense until the start of your next turn whenever you make a ranged attack with a rifle or pistol</t>
  </si>
  <si>
    <t>Defensive Position</t>
  </si>
  <si>
    <t>Whenever you have the benefit of cover (see pages 157-158 of the Saga Edition core Rulebook), you can spend two swift actions to treat it as improved cover until the start of your next turn. Prerequisite: Battle Analysis.</t>
  </si>
  <si>
    <t>Demolitionist</t>
  </si>
  <si>
    <t>Explosives set by the Mechanics skill deal +2 dice of damage
(Enter number of times taken)</t>
  </si>
  <si>
    <t>Draw Fire</t>
  </si>
  <si>
    <t>Make a Persuasion check against the Will Defense of all opponents within line of sight to become the only targetable character within six squares until the start of your next turn</t>
  </si>
  <si>
    <t>Harm's Way</t>
  </si>
  <si>
    <t>Attacks against an adjacent ally deal damage to you instead until your next turn, activated as a swift action</t>
  </si>
  <si>
    <t>Move +5 steps along the condition track once per day as a swift action
(Enter number of times taken)</t>
  </si>
  <si>
    <t>Keep Them at Bay</t>
  </si>
  <si>
    <t>When you use the aid another action to suppress an enemy, that enemy takes a -5 penaity on its next attack instead of the normal -2 penalty. Only 1 character may gain the benefits of this talent against a given target at a time.</t>
  </si>
  <si>
    <t>Tough as Nails</t>
  </si>
  <si>
    <t>You can catch your second wind an extra time per day</t>
  </si>
  <si>
    <t>Hard Target</t>
  </si>
  <si>
    <t>Catch a second wind as a reaction instead of a swift action</t>
  </si>
  <si>
    <t>+2 damage to targets damaged by an ally since your last turn</t>
  </si>
  <si>
    <t>Mercenary's Teamwork</t>
  </si>
  <si>
    <t>+2 damage per ally that has damaged your target since your last turn</t>
  </si>
  <si>
    <t>Once per encounter, as a swift action, inflict a -2 penalty to the Will Defense of all enemies within 6 squares.
Persuasion is a class skill.</t>
  </si>
  <si>
    <t>Feared Warrior</t>
  </si>
  <si>
    <t>Upon reducing an enemy to 0 hit points with an attack, make a Persuasion check as a free action against the Will Defense of all targets within 6 squares to inflict a -2 penalty to their attack rolls for the rest of the encounter</t>
  </si>
  <si>
    <t>Dirty Fighting</t>
  </si>
  <si>
    <t>Once per encounter, upon dealing damage to an opponent with a melee or ranged attack, their damage threshold is reduced by 2 for the rest of the encounter</t>
  </si>
  <si>
    <t>Upon dealing damage with a melee or ranged attack roll which exceeds the target's damage threshold, you gain a +2 bonus to damage against that target for the rest of the encounter</t>
  </si>
  <si>
    <t>Focused Warrior</t>
  </si>
  <si>
    <t>Upon dealing damage to an opponent in combat, you gain +5 to Will Defense until your next turn</t>
  </si>
  <si>
    <t>Mercenary's Grit</t>
  </si>
  <si>
    <t>As a swift action convert a condition's penalty to a bonus, then move -1 step along the condition track at the end of your next turn</t>
  </si>
  <si>
    <t>Mercenary's Determination</t>
  </si>
  <si>
    <t>Spend a Force Point as a free action on your turn to double your speed for a round, at least 5 rounds after your last use</t>
  </si>
  <si>
    <t>Jet Pack Training</t>
  </si>
  <si>
    <t>Activate a jet pack as a free action, and lang without a Pilot check</t>
  </si>
  <si>
    <t>Burning Assault</t>
  </si>
  <si>
    <t>Use a jet pack charge as a flamethrower</t>
  </si>
  <si>
    <t>Improved Trajectory</t>
  </si>
  <si>
    <t>Increase fly speed by 2 squares using jet packs</t>
  </si>
  <si>
    <t>Jet Pack Withdraw</t>
  </si>
  <si>
    <t>Once per encounter, withdraw or move your speed as a reaction upon an enemy moving adjacent to you</t>
  </si>
  <si>
    <t>Whenever you are within 3 squares of an ally, you gain a + 1 circumstance bonus on all melee and ranged attack rolls.</t>
  </si>
  <si>
    <t>Focused Targeting</t>
  </si>
  <si>
    <t>When you damage a target with a melee or ranged attack, all allies within 3 squares gain a +2 bonus on damage rolls against that target until the beginning of your next turn.</t>
  </si>
  <si>
    <t>Stick Together</t>
  </si>
  <si>
    <t>You can spend a move action to activate this talent. Until the beginning of your next turn, if an ally moves you can immediately move up to your speed as a move action, provided you end your movement within 3 squares of that ally.</t>
  </si>
  <si>
    <t>Watch Your Back</t>
  </si>
  <si>
    <t>If you are adjacent to at least one ally, enemies gain no benefit from flanking you or any adjacent allies.</t>
  </si>
  <si>
    <t>Phalanx</t>
  </si>
  <si>
    <t>Whenever you provide 50ft cover to an ally within 3 squares, you are considered to be providing improved cover.</t>
  </si>
  <si>
    <t>Retaliation Jab</t>
  </si>
  <si>
    <t>lf an enemy misses you with a melee attack, as a reaction you can automatically deal damage equal to your Strength modifier (minimum 1 point of damage) to your attacker, if the attacker is within your reach.</t>
  </si>
  <si>
    <t>Defensive Jab</t>
  </si>
  <si>
    <t>When you are unarmed and take the fight defensively action, you can make a single unarmed attack as a free action against an adjacent target. Prerequisite: Retaliation Jab.</t>
  </si>
  <si>
    <t>Nibble dodge</t>
  </si>
  <si>
    <t>lf an enemy misses you with a melee attack, as a reaction you can move up to 2 squares, but you must end your movement adjacent to your attacker.</t>
  </si>
  <si>
    <t>Stinging Jab</t>
  </si>
  <si>
    <t>When you hit a target with an unarmed attack you can choose to deal half damage with your attack. If you do so, your enemy also deals half damage on all melee attacks he or she makes until the end of your next turn.</t>
  </si>
  <si>
    <t>Stunning Shockboxer</t>
  </si>
  <si>
    <t>When you deal stun damage to a target with an unarmed attack, afterthe stun damage is halved, roll one extra die of damage and add that be the damage subtracted from the target's hit points. Prerequisite: Stinging Jab.</t>
  </si>
  <si>
    <t>Commanding Officer</t>
  </si>
  <si>
    <t>You gain a single follower. Choose either the aggressive, defensive, or utilitu follower template. This follower gains one Armor Proficiency feat of your choice and Weapon Proficiency (rifles).</t>
  </si>
  <si>
    <t>Coordinated Tactics</t>
  </si>
  <si>
    <t>Each ofyourfollowers gains the Coordinated Attack feat, provided he meets the prerequisite. If your follower later meets the prerequisite for the feat, he gains the feat at that time.</t>
  </si>
  <si>
    <t>Fire at Will</t>
  </si>
  <si>
    <t>As a full-round action, you and one of your followers can make a ranged attack against one target (each) in line of sight. You each take a -5 penaity to your attack rolls.</t>
  </si>
  <si>
    <t>Squad Actions</t>
  </si>
  <si>
    <t>You can use any of the following actions on your turn. 
- Autofire Barrage 
- Open Fire 
- Painted Target</t>
  </si>
  <si>
    <t>Battlefield Remedy</t>
  </si>
  <si>
    <t>You have learned a variety of different ways to treat combat injuries in the field. When you succeed en a Treat Injury cheek to administer First Aid, the tended creature also moves +1 step up the condition track. Prerequisite: Trained in Treat Injury.</t>
  </si>
  <si>
    <t>Seen It All</t>
  </si>
  <si>
    <t>You have seen more action in more places than most people know exist and little in the galaxy gets you rattled. Any character using a fear effect on you must roll twice, keeping the lower result on any skill checks and attack rolls. Prerequisites: Tested in Battle, trained in Initiative.</t>
  </si>
  <si>
    <t>Tested in Battle</t>
  </si>
  <si>
    <t>When you catch a second win) (see page 154 of the saga Edition core rulebook), you move +2 steps on the condition track in addition to regaining hit points.</t>
  </si>
  <si>
    <t>Grizzled Warrlor</t>
  </si>
  <si>
    <t>You can draw upon your extensive battlefield experience to entourage your comrades and drive your enemies before you. You can use each (of the following actions once per encounter as a standard action: 
* Defy the Odds: Make a single melee or fanged attack. You immediately gain a number of bonus hit points equal to your Constitution score. 
* Double the Pain: When you use the Aid Another action to provide an ally within 6 squares of you a bonus to his or her attack roll, add one-half your character level to the ally's damage roll if the attack is successful. 
* Guarded Assault: Make a single melee or ranged attack. You gain a +2 damage bonus to your Reflex defense against all attacks until the start of your next turn. 
Prerequisites: Seen it All, Tested in Battle.</t>
  </si>
  <si>
    <t>Reckless</t>
  </si>
  <si>
    <t>You know from first-hand experience that victory goes to those willing to take a chance. You can add your Wisdom bonus (minimum +1) to the damage roll when you make a successful charge attack. 
Prerequisite: Tested in Battle.</t>
  </si>
  <si>
    <t>Autofire Assault</t>
  </si>
  <si>
    <t>When making an Autofire attack, you can brace with a weapon that is not Autofire only.</t>
  </si>
  <si>
    <t>Devastating Attack</t>
  </si>
  <si>
    <t>Treat your opponents damage threshold as if it were 5 points lower when you make a successful attack
(Enter number of times taken, choose which weapon on the Talents 2 tab)</t>
  </si>
  <si>
    <t>Improved Suppression Fire</t>
  </si>
  <si>
    <t>When you successfully suppress, the target take -5 on attacks; -2 on autofire, even if it misses</t>
  </si>
  <si>
    <t>Penetrating Attack</t>
  </si>
  <si>
    <t>Treat your opponents damage reduction as if it were 5 points lower when you make a successful attack
(Enter number of times taken, choose which weapon on the Talents 2 tab)</t>
  </si>
  <si>
    <t>Weapon Specialization</t>
  </si>
  <si>
    <t>+2 bonus to damage
(Enter number of times taken, choose which weapon on the Talents 2 tab)</t>
  </si>
  <si>
    <t>Crushing Assault</t>
  </si>
  <si>
    <t>When you successfully damage an enemy with a bludgeoning attack you have weapon specialization for, you gain +2 to attack and damage with your next attack.
(Enter number of times taken, choose which weapon on the Talents 2 tab)</t>
  </si>
  <si>
    <t>Disarming Attack</t>
  </si>
  <si>
    <t>Ignore an opponent's armor bonus to defense when disarming, and once per encounter gain a +10 bonus on your attack roll to disarm
(Enter number of times taken, choose which weapon on the Talents 2 tab)</t>
  </si>
  <si>
    <t>Impailing Assault</t>
  </si>
  <si>
    <t>If you successfully hit an enemy with a piercing weapon for which you have the Weapon Specialization talent, your opponent's speed is reduced by 2 squares until the end of your next turn.
(Enter number of times taken, choose which weapon on the Talents 2 tab)</t>
  </si>
  <si>
    <t>Stinging Assault</t>
  </si>
  <si>
    <t>When you damage an opponent using a slashing weapon for which you have the Weapon Specialization talent for your opponent takes a -2 penalty on melee attacks against you until your next turn
(Enter number of times taken, choose which weapon on the Talents 2 tab)</t>
  </si>
  <si>
    <t>Buried Presence</t>
  </si>
  <si>
    <t>Spend a Force Point as a standard action to avoid Force detection for one hour, or until you make a Use the Force check</t>
  </si>
  <si>
    <t>Conceal Other</t>
  </si>
  <si>
    <t>Conceal one willing adjacent target with Buried Presence or Vanish
(Enter number of times taken)</t>
  </si>
  <si>
    <t>Insightful Aim</t>
  </si>
  <si>
    <t>Spend a Force Point as a swift action to use your Use the Force modifier to make a ranged attack</t>
  </si>
  <si>
    <t>Vanish</t>
  </si>
  <si>
    <t>Make a Use the Force check as a swift action against the Will Defense of a target to gain total concealment against them</t>
  </si>
  <si>
    <t>Aura of Freedom</t>
  </si>
  <si>
    <t>+5 on skill or grapple checks to all allies w/in 6 sq, can spend FP to negate an ally moved against will</t>
  </si>
  <si>
    <t>Liberate</t>
  </si>
  <si>
    <t>One ally w/in 12 sq &amp; LOS that is grabbed etc &amp; release them &amp; can move half spd as reac w/no AofO</t>
  </si>
  <si>
    <t>Folded Space Mastery</t>
  </si>
  <si>
    <t>Many Shades of the Force</t>
  </si>
  <si>
    <t>One force power no longer has dark or light side descriptor</t>
  </si>
  <si>
    <t>Spatial Integrity</t>
  </si>
  <si>
    <t>Use the Force negates damage to vehicle you are aboard, occurs after DR &amp; SR applied</t>
  </si>
  <si>
    <t>Bando Goro Surge</t>
  </si>
  <si>
    <t>Whenever you move up the condition track, you gain 5 + your level bonus hit points</t>
  </si>
  <si>
    <t>Force Fighter</t>
  </si>
  <si>
    <t>Whenever you spend a Force point to increase an attack roll, heal the same number as the bonus if the attack hits</t>
  </si>
  <si>
    <t>Resist Enervation</t>
  </si>
  <si>
    <t>Spend a Force point to negate movement down the condition track</t>
  </si>
  <si>
    <t>Victorious Force Mastery</t>
  </si>
  <si>
    <t>Whenever an enemy you have damaged in this encounter is reduced to 0 hit points, you return a Force power to your stack</t>
  </si>
  <si>
    <t>Enhanced Danger Sense</t>
  </si>
  <si>
    <t>+10 Perception to avoid being surprised, spend FP to act in surprise round even if surprised</t>
  </si>
  <si>
    <t>Knowledge and Defense</t>
  </si>
  <si>
    <t>add Wis bonus to Ref Def if denied Dex</t>
  </si>
  <si>
    <t>Expanded Horizon</t>
  </si>
  <si>
    <t>with Search Your Feelings can sense consequences 1 hour in future, spend FP for 8 hours, DP 24 hrs</t>
  </si>
  <si>
    <t>Planetary Attunement</t>
  </si>
  <si>
    <t>on new planet 10 min to acclimate &amp; on planet +2 all Def against natural hazards, spd +1 sq, sense weather for 24 hours as full-round</t>
  </si>
  <si>
    <t>Precognitive Meditation</t>
  </si>
  <si>
    <t>1/day spend 10 min &amp; once later in day negate an attack as long as not nat 20, if don't use regain FP</t>
  </si>
  <si>
    <t>Believer Intuition</t>
  </si>
  <si>
    <t>When successfully attacked, make a Use the Force check, if it exceeds the attack roll, you add your Charisma modifier to your Reflex Defense</t>
  </si>
  <si>
    <t>Defense Boost</t>
  </si>
  <si>
    <t>As a swift action make a DC 15 Use the Force check to gain a +1 bonus to Fortitude Defense until the end of the encounter or DC 20 to gain a +1 bonus to all defenses</t>
  </si>
  <si>
    <t>Hardiness</t>
  </si>
  <si>
    <t>Spend a Force point to reduce the number of swift actions it takes you to move +1 step on the condition track by one</t>
  </si>
  <si>
    <t>High Impact</t>
  </si>
  <si>
    <t>As a swift action, make a DC 15 Use the Force check to add double your Strength bonus to melee damage before the end of your turn</t>
  </si>
  <si>
    <t>Sith Reverence</t>
  </si>
  <si>
    <t>You gain a +1 morale bonus to attacks when within 20 squares and line of sight of an ally with a Dark Side score equal to or greater than your own</t>
  </si>
  <si>
    <t>Adept Spellcaster</t>
  </si>
  <si>
    <t>You may reroll Use the Force checks to activate Force powers if you spend a full-round action instead of the standard, move or swift action to activate it, but must accept the result of the reroll</t>
  </si>
  <si>
    <t>Flight</t>
  </si>
  <si>
    <t>Spend a Force Point to fly at your normal speed, ascend at half speed or descend at double speed, activated as a swift action and lasting until the start of your next turn</t>
  </si>
  <si>
    <t>You may use Use the Force instead of Persuasion to attempt to change the attitude of an undomesticated creature with an Intelligence of 2 or less, and take no penalty for the creature not understanding your language</t>
  </si>
  <si>
    <t>Command Beast</t>
  </si>
  <si>
    <t>Upon shifting the attitude of a beast to indifferent or friendly, you may treat it as domesticated, and as a mount if it is larger than you and suitable for sitting upon</t>
  </si>
  <si>
    <t>Cloak of Shadow</t>
  </si>
  <si>
    <t>Spend a Force point to gain Concealment whenever you move 3 squares</t>
  </si>
  <si>
    <t>Shadow Armour</t>
  </si>
  <si>
    <t>Grant yourself a +1 Force bonus to Reflex Defense</t>
  </si>
  <si>
    <t>Phantasm</t>
  </si>
  <si>
    <t>Spend a Force point to create illusionary shadows around a target</t>
  </si>
  <si>
    <t>Revelation</t>
  </si>
  <si>
    <t>Deny opponent concealment bonus to Reflex Defense</t>
  </si>
  <si>
    <t>Shadow Vision</t>
  </si>
  <si>
    <t>Gain low-light vision</t>
  </si>
  <si>
    <t>Initiate of Vahl</t>
  </si>
  <si>
    <t>Take half damage from fire, or no damage on a miss</t>
  </si>
  <si>
    <t>Reading the Flame</t>
  </si>
  <si>
    <t>Reroll Farseeing or Search Your Feelings Use the Force checks and take the better result</t>
  </si>
  <si>
    <t>Sword of Vahl</t>
  </si>
  <si>
    <t>+1 Force bonus on attack rolls with simple weapons</t>
  </si>
  <si>
    <t>Vahl's Flame</t>
  </si>
  <si>
    <t>Wreath weapon in flames that deal +1d6 fire damage</t>
  </si>
  <si>
    <t>Vahl's Weapon</t>
  </si>
  <si>
    <t>The damage from Empower Weapon is considered fire damage</t>
  </si>
  <si>
    <t>Spend a Force Point to turn your Force blast into an area effect attack with a 2-square radius</t>
  </si>
  <si>
    <t>Hive Mind</t>
  </si>
  <si>
    <t>Automatically succeed at telepathy with a willing target, and can use it as a swift action</t>
  </si>
  <si>
    <t>Infuse Weapon</t>
  </si>
  <si>
    <t>Spend a Force Point as a full-round action to double the DR of an unpowered melee weapon and make it resistant to lightsabers. You double the damage gained from spending a Force Point to add damage with the weapon</t>
  </si>
  <si>
    <t>Sickening Blast</t>
  </si>
  <si>
    <t>If your Use the Force check to use Force blast exceeds the target's Fortitude Defense, they move -1 step down the condition track if you accept an increase of 1 to your Dark Side Score</t>
  </si>
  <si>
    <t>Droid Duelist</t>
  </si>
  <si>
    <t>opponent is flat-footed against your next attack with a lightsaber before end of your next turn</t>
  </si>
  <si>
    <t>Force Repair</t>
  </si>
  <si>
    <t>can use Force Trance &amp; receive vital transfer &amp; gain additional hp = Cha mod (min 1)</t>
  </si>
  <si>
    <t>Heal Droid</t>
  </si>
  <si>
    <t>can heal droids with vital transfer</t>
  </si>
  <si>
    <t>Mask Presence</t>
  </si>
  <si>
    <t>become immune to Sense Force &amp; appear to be normal droid until you use the Force</t>
  </si>
  <si>
    <t>Silicon Mind</t>
  </si>
  <si>
    <t>gain bonus to Will Def = Cha mod (min 1) against Use the Force until end of your next turn</t>
  </si>
  <si>
    <t>Force Delay</t>
  </si>
  <si>
    <t>Once per encounter, make a Persuasion check against a target's Will Defense to deny them their move action next round, or their standard action for a Force Point</t>
  </si>
  <si>
    <t>Action Exchange</t>
  </si>
  <si>
    <t>Upon succeeding at Force Delay, grant an ally within six squares and line of sight another standard action for a move action</t>
  </si>
  <si>
    <t>Imbue Item</t>
  </si>
  <si>
    <t>Transfer a Force Point into an item as a full-round action to be retrieved as a swift action at a later time</t>
  </si>
  <si>
    <t>Knowledge of the Force</t>
  </si>
  <si>
    <t>Spend a Force Point to aid another ally within 6 squares on a Use the Force check as a reaction</t>
  </si>
  <si>
    <t>Attune Armor</t>
  </si>
  <si>
    <t>Spend a Force Point as a full round action to increase your armor's armor bonus by +2 and its maximum Dexerity by +1</t>
  </si>
  <si>
    <t>Force Cloak</t>
  </si>
  <si>
    <t>Shield you and anything on your person from electronic surveillance, sensors and communications, activated as a swift action and maintained as a standard action</t>
  </si>
  <si>
    <t>Force Cloak Mastery</t>
  </si>
  <si>
    <t>You can use Force Cloak on a number of creatures up to your character level (including you)</t>
  </si>
  <si>
    <t>Linked Defense</t>
  </si>
  <si>
    <t>Take a penalty to your attack roll to add to the Reflex Defense of an ally within line of sight as a swift action (max penalty/bonus of -5/+5)</t>
  </si>
  <si>
    <t>Conceal Force Use</t>
  </si>
  <si>
    <t>Make a Deception check whenever using Use the Force to conceal the effects of the Force use</t>
  </si>
  <si>
    <t>Force Direction</t>
  </si>
  <si>
    <t>Add +3 (or +4 if you roll d8s) when spending a Force Point on a ranged attack rather than rolling a die</t>
  </si>
  <si>
    <t>Force Momentum</t>
  </si>
  <si>
    <t>Add your Force Point roll to a melee attack to melee damage as well</t>
  </si>
  <si>
    <t>Past Visions</t>
  </si>
  <si>
    <t>Reduce DC numbers by half when using farseeing to look into the past, and see everything within six squares of your target without spending a Force Point</t>
  </si>
  <si>
    <t>Shield Gauntlet Defense</t>
  </si>
  <si>
    <t>Once per turn as a reaction, you can gain a +2 deflection bonus to your Reflex Defense against any one ranged attack. To use this talent, you must be wearing an active shield gauntlet, you must be aware of the attack, and you must not be flat-footed.</t>
  </si>
  <si>
    <t>Shield Gauntlet Deflect</t>
  </si>
  <si>
    <t>Once per round as a reaction, you can negate a ranged attack by making a successful Use the Force check. The DC of the skill check is equal to the result of the attack roll you wish to negate. To use this talent, you must be wearing an active shield gauntlet you must be aware of the attack, and you must not be flat-footed. You can spend a Force Point to use this talent to negate a ranged attack against an adjacent character.
You can use Shield Gauntlet Deflect to deflect some of the barrage of shots fired from a ranged weapon set on autofire. If your Use the Force check succeeds. you take half damage if the attack hits and no damage if the attack misses.
Prerequisite: Shield Gauntlet Defense.</t>
  </si>
  <si>
    <t>Shield Gauntlet Redirect</t>
  </si>
  <si>
    <t>This talent allows you to redirect a deflected blaster bolt along a specific trajectory so that it damages another creature or object in its path. When you successfully deflect a blaster bolt, you can make an immediate ranged attack against another target within 6 squares of you to which you have line of sight. If the attack succeeds, it deals normal weapon damage to the target.
Only single blaster bolts can be redirected in this manner. You cannot use this talent to redirect barrages from autofire weapons and other types of projectiles. To use this talent, you must be wearing an active shield gauntlet, you must be aware of the attack, and you must not be flat-footed.
Prerequisites: Shield Gauntlet Defense, Shield gauntlet Deflect, base attack bonus +5.</t>
  </si>
  <si>
    <t>Siang Lance Mastery</t>
  </si>
  <si>
    <t>You treat a siang lance as a rifle instead of as an exotic weapon. Additionally, you gain a +1 bonus to attack rolls with a siang lance. This talent counts as the Weapon Focus (siang lance) feat for the purpose of satisfying prerequisites. If you also have the Weapon Focus (rifles) feat, the attack bonus provided by this talent does not stack with the attack bonus provided by Weapon Focus (rifles).</t>
  </si>
  <si>
    <t>Empower Siang Lance</t>
  </si>
  <si>
    <t>You can spend a Force Point to empower a siang lance, which takes a full-round action. After the siang lance is empowered, it deals an additional die of damage when you wield it. Others who wield the weapon do not gain the bonus damage die.
Prerequisite: Siang Lance Mastery, base attack bonus +7.</t>
  </si>
  <si>
    <t>Akk Dog Master</t>
  </si>
  <si>
    <t>You gain an Akk Dog follower</t>
  </si>
  <si>
    <t>Akk Dog Trainer's Actions</t>
  </si>
  <si>
    <t>You can use the following actions on your turn
- Attack in Concert
- Fall on Prey
- Paired Maul
See p.57 of the CWCS</t>
  </si>
  <si>
    <t>Akk Dog Training</t>
  </si>
  <si>
    <t>Your Akk Dog gains the Powerful Charge feat</t>
  </si>
  <si>
    <t>Protective Reaction</t>
  </si>
  <si>
    <t>Your Akk Dog gains attacks of opportunity against adjacent enemies attacking you</t>
  </si>
  <si>
    <t>Dark Side Manipulation</t>
  </si>
  <si>
    <t>Once per encounter upon using a Force Point in a way which would give you a dark side point, you automatically gain the hightest possible result from the Force Point die roll</t>
  </si>
  <si>
    <t>Krath Illusions</t>
  </si>
  <si>
    <t>Reduce the penalty for large illusions for half as a swift action</t>
  </si>
  <si>
    <t>Krath Intuition</t>
  </si>
  <si>
    <t>Once per encounter, treat the damage from a Sith alchemical weapon as the maximum possible</t>
  </si>
  <si>
    <t>Krath Surge</t>
  </si>
  <si>
    <t>Once per encounter, as a swift action, add 1 die of damage or extend the range of a power by 6 squares by making it a dark side power</t>
  </si>
  <si>
    <t>Field Detection</t>
  </si>
  <si>
    <t>Make a DC 15 Use the Force check as a swift action to detect electromagnetic and energy fields within 12 squares of you, and treat SR as 5 points lower until your next turn</t>
  </si>
  <si>
    <t>Luka Sene Master</t>
  </si>
  <si>
    <t>Once per encounter, gain a Force Point for use with the Sense or Luka Sene talent trees, farseeing, or Use the Force to Sense Force or Search your Feelings</t>
  </si>
  <si>
    <t>Improved Force Sight</t>
  </si>
  <si>
    <t>You can Search as a swift action, and always succeed at Sense Surroundings</t>
  </si>
  <si>
    <t>Quickseeing</t>
  </si>
  <si>
    <t>Make a Use the Force check as a free action against the Will Defense of a target within 12 squares to gain +2 to attack rolls against them, at the cost of a use of farseeing</t>
  </si>
  <si>
    <t>Body Control</t>
  </si>
  <si>
    <t>add Cha mod instead of Con mod to Fort Def, can spend FP to become immune to poison, radiation &amp; disease until end of enc</t>
  </si>
  <si>
    <t>Physical Surge</t>
  </si>
  <si>
    <t>when you roll an Initiative check at beginning of enc you can spend a swif immediately regardless</t>
  </si>
  <si>
    <t>Soft to Solid</t>
  </si>
  <si>
    <t>when damaged gain DR 10 until end of your next turn</t>
  </si>
  <si>
    <t>Wan-Shen Defense</t>
  </si>
  <si>
    <t>+1 Ref Def v. melee if have wan-shen in hand &amp; not flat-footed</t>
  </si>
  <si>
    <t>Wan-Shen Kata</t>
  </si>
  <si>
    <t>treat wan-shen as Med weapon not Large, can Pin &amp; Trip with wan-shen if wan-shen in hand</t>
  </si>
  <si>
    <t>Wan-Shen Mastery</t>
  </si>
  <si>
    <t>make 2 atk with wan-shen each against a different target if have wan-shen in hand</t>
  </si>
  <si>
    <t>Deception Awareness</t>
  </si>
  <si>
    <t>+5 to Will Defense against Deception, and may Use the Force to make Persuasion checks to sense deception and sense influence</t>
  </si>
  <si>
    <t>Greater Weapon Focus (fira)</t>
  </si>
  <si>
    <t>+1 attack with fira</t>
  </si>
  <si>
    <t>Progenitor's Call</t>
  </si>
  <si>
    <t>Once per encounter, Use the Force against an opponent's Will Defense to move them -1 persistent step down the condition track and deny them their standard action next turn</t>
  </si>
  <si>
    <t>Waveform</t>
  </si>
  <si>
    <t>Add your Charisma modifier to any damage from a telekinetic power as a swift action</t>
  </si>
  <si>
    <t>Seyugi Cyclone</t>
  </si>
  <si>
    <t>if wielding no weapons (gloves or gauntlets) can use Whirlwind Attack until start of your next turn</t>
  </si>
  <si>
    <t>Mobile Whirlwind</t>
  </si>
  <si>
    <t>can move speed after Whirlwind Attack</t>
  </si>
  <si>
    <t>Repelling Whirlwind</t>
  </si>
  <si>
    <t>+2 Ref Def v. target hit by Whirlwind Attack until start of your next turn</t>
  </si>
  <si>
    <t>Sudden Storm</t>
  </si>
  <si>
    <t>make Whirlwind Attack at end of charge not normal melee attack if using no weapons (gloves, etc)</t>
  </si>
  <si>
    <t>Tempest Tossed</t>
  </si>
  <si>
    <t>can move target 1 sq if damaged by Whirlwind Attack, not if grabbed or grappled, no Atk of Opp</t>
  </si>
  <si>
    <t>+1d6 fire dam to any force power that affects a single target &amp; catches it on fire</t>
  </si>
  <si>
    <t>Earth Buckle</t>
  </si>
  <si>
    <t>create 3x3 sq difficult terrain around you &amp; you ignore difficult terrain you create</t>
  </si>
  <si>
    <t>Fluidity</t>
  </si>
  <si>
    <t>UtF for Acrobatics &amp; can reroll UtF if can reroll Acrobatics, spend FP to be one size larger w/grapple</t>
  </si>
  <si>
    <t>Thunderclap</t>
  </si>
  <si>
    <t>if you use a Force Power that deals damage you can use Bantha Rush against target as if melee atk</t>
  </si>
  <si>
    <t>Wind Vortex</t>
  </si>
  <si>
    <t>gain concealment &amp; +2 Ref Def v. thrown weapons until end of encounter</t>
  </si>
  <si>
    <t>Tyia Adept</t>
  </si>
  <si>
    <t>Repel Discord</t>
  </si>
  <si>
    <t>When targeted by dark side power, spend a Force point to give a penalty to their Use the Force check equal to their Dark Side score</t>
  </si>
  <si>
    <t>Stifle Conflict</t>
  </si>
  <si>
    <t>Your Force powers can deal stun damage</t>
  </si>
  <si>
    <t>Spend a Force point as a Swift action to designate one ally in 12 squares and line of sight; until the end of your next turn, if the ally takes damage, you take half instead</t>
  </si>
  <si>
    <t>Cycle of Harmony</t>
  </si>
  <si>
    <t>When an ally in 12 squares and line of sight takes damage or moves down the condition track, another ally within 12 squares and line of sight gains temporary hit points equal to 5 + your Charisma modifier</t>
  </si>
  <si>
    <t>Force Stabilize</t>
  </si>
  <si>
    <t>1/turn ally within 12 squares and line of sight can take a Second Wind if they have not already</t>
  </si>
  <si>
    <t>Martial Resurgence</t>
  </si>
  <si>
    <t>Recover all Force powers on a natural 20 on an unarmed attack</t>
  </si>
  <si>
    <t>Rebound Leap</t>
  </si>
  <si>
    <t>Make Jump check as a free action when you have reduced an opponent to 0 hp</t>
  </si>
  <si>
    <t>Similatanous Strike</t>
  </si>
  <si>
    <t>Make two unarmed attacks each against different targets</t>
  </si>
  <si>
    <t>Telekinetic Strike</t>
  </si>
  <si>
    <t>Add Force Point roll to damage and attack if unarmed</t>
  </si>
  <si>
    <t>Brutal Unarmed Strike</t>
  </si>
  <si>
    <t>Reroll any unarmed damage dice that has a "1" as a result</t>
  </si>
  <si>
    <t>Telekinetic Throw</t>
  </si>
  <si>
    <t>With successful Throw opponent falls prone in any space you desire up to 3 squares beyond your reach</t>
  </si>
  <si>
    <t>White Current Adept</t>
  </si>
  <si>
    <t>Ride the Current</t>
  </si>
  <si>
    <t>reaction to damage gain total concealment until end of your next turn &amp; may take 2nd Wind if didn't</t>
  </si>
  <si>
    <t>Surrender to the Current</t>
  </si>
  <si>
    <t>until end of encounter: can only use "you" Force Powers &amp; 1/turn recover 1 spent power w/out FP</t>
  </si>
  <si>
    <t>Use the Force replaces Stealth, considered trained, if can reroll Stealth can reroll Use the Force</t>
  </si>
  <si>
    <t>Force Immersion</t>
  </si>
  <si>
    <t>sneak from Stealth from electronic devices, use same roll for Perception &amp; Use Computer</t>
  </si>
  <si>
    <t>Immerse Another</t>
  </si>
  <si>
    <t>applies to ally also, spend Force Point to all adjacent allies</t>
  </si>
  <si>
    <t>Discblade Arc</t>
  </si>
  <si>
    <t>make area atk with discblade v. 3 targets if all in PB range, make 1 attack roll</t>
  </si>
  <si>
    <t>Distant Discblade Throw</t>
  </si>
  <si>
    <t>treat thrown discblade as pistol for range</t>
  </si>
  <si>
    <t>Recall Discblade</t>
  </si>
  <si>
    <t>DC 15 Use the Force to recall discblade</t>
  </si>
  <si>
    <t>Telekinetic Vigilance</t>
  </si>
  <si>
    <t>can return Intercept to suite without spending Force Point</t>
  </si>
  <si>
    <t>Weapon Specialization (discblade)</t>
  </si>
  <si>
    <t>+2 melee dam with discblade</t>
  </si>
  <si>
    <t>Interrogator</t>
  </si>
  <si>
    <t>You may use Treat Injury instead of Persuasion to intimidate or change attitudes</t>
  </si>
  <si>
    <t>Known Vulnerability</t>
  </si>
  <si>
    <t>As a free action, you make a DC 15 Knowledge (life sciences) check (DC 25 for rare species, DC 35 for unknown species, both as determined by the Gamemaster). If the check is successful , until the end of the encounter, whenever you make a successful melee or unarmed attack that deals damage against a target of that species, your target takes a -2 penalties to attack rolls until the end of your next turn. 
Prerequisite: Trained in Knowledge (life sciences)</t>
  </si>
  <si>
    <t>Medical Analyzer</t>
  </si>
  <si>
    <t>When making a Treat Injury check to Treat Disease, Treat Poison, or Treat Radiation, you can also add your Intelligence modifier to your roll.
Prerequisites: Trained in Knowledge (life sciences), medical droid.</t>
  </si>
  <si>
    <t>Medical Droid</t>
  </si>
  <si>
    <t>You grant a creature double hit points for every point above the DC when performing first aid with a medpac</t>
  </si>
  <si>
    <t>Dull the Pain</t>
  </si>
  <si>
    <t>Make a DC 15 Treat Injury check as a full round action to move an adjacent creature +1 step along the condition track</t>
  </si>
  <si>
    <t>Science Analyzer</t>
  </si>
  <si>
    <t>You can add double your Intelligence modifier to your Knowledge (life sciences) or Knowledge (physical sciences) skill check.
Prerequisites: Trained in Knowledge (life sciences) and Knowledge (physical sciences).</t>
  </si>
  <si>
    <t>Triage Scan</t>
  </si>
  <si>
    <t>As a standard action, you can make a DC 20 Treat Injury check. If the check succeeds, you know if the organic cha racters within 6 squares and within your line of sight are below one half of their hit points and at what step they are along the condition track.
Prerequisites: Trained in Treat Injury, medical droid.</t>
  </si>
  <si>
    <t>Adept Assistant</t>
  </si>
  <si>
    <t>When you aid another on Mechanics, Pilot or Use Computer, you add +5 rather than +2</t>
  </si>
  <si>
    <t>Burst Transfer</t>
  </si>
  <si>
    <t>You can double the amount of data transferred with the Binary language in a single round (see page 191 of the Saga Edition core rulebook) when communicating with other droids with Burst Transfer, and you cut Access Information time in half when making Use Computer checks to find general or specific in formation (see page 76 of the Saga Edition core rulebook)</t>
  </si>
  <si>
    <t>Mechanics Mastery</t>
  </si>
  <si>
    <t>You may always take ten on Mechanics checks</t>
  </si>
  <si>
    <t>On-Board System Link</t>
  </si>
  <si>
    <t>While aboard a starship or vehicle and plugged into the ship's systems by scomp link, droid socket, or basic data port, you can reroute power or recharge shields as two swift actions instead of three.</t>
  </si>
  <si>
    <t>Quick Astrogation</t>
  </si>
  <si>
    <t>Your speedy electronic astrogation-calculation routines allow you to cut calculation time in half. Additionally, when attempting a Use Computer check to Astrogate, you can make the calculation as a standard action instead of a full-round action.
Prerequisite:Trained in Use Computer.</t>
  </si>
  <si>
    <t>Scomp Link Slicer</t>
  </si>
  <si>
    <t>You can use each of the fo llowing actions once per encounter: 
• Eradicate: You can use Disable or Erase Prog ram on a computer that is friend ly or helpful toward you. With th is talent, disabl ing or erasing a program takes 5 minutes and requires a DC 15 Use Computer check (see page 76 of the Saga Edition core rulebook).
• Lockout: If you succeed on an opposed Use Computer check when you Issue a Routine Command to counteract another programmer's actions, you automatically lock the other programmer out of the system. He or she must succeed in an opposed Use Computer check against you to regain access to t he system (see page 76 of the Saga Edition core rulebook). You resist the attempt as a reaction. 
• Untraceable: As a reaction, you automatica lly keep a hosti le computer from t raci ng your location if you f ai l a Use Computer check (see page 76 of the Saga Edition core rulebook) by 10 or less. 
Prerequisites: Any two ta lents from the Slicer Talent Tree (see page 47 of the Saga Ed ition core rulebook). Burst Transfer can be one of these talents.</t>
  </si>
  <si>
    <t>Vehicle Mechanic</t>
  </si>
  <si>
    <t>Once per day, you can make a DC 20 Mechanics check as three swift actions in successive rounds to grant a vehicle 1d8 hit points plus 1 for every point you exceed the DC, and move it +1 step along the condition track</t>
  </si>
  <si>
    <t>Etiquette</t>
  </si>
  <si>
    <t>When you use Persuasion to change attitude, you adjust it by one additional step</t>
  </si>
  <si>
    <t>Helpful</t>
  </si>
  <si>
    <t>You may use aid another for an adjacent ally as a swift action once per turn</t>
  </si>
  <si>
    <t>Nuanced</t>
  </si>
  <si>
    <t>Once per encounter, you can add your Wisdom bonus to a Persuasion check in addition to your Charisma bonus.</t>
  </si>
  <si>
    <t>Observant</t>
  </si>
  <si>
    <t>You enhance your persuasiveness by applying data obtained through observation. Whenever you would fail a Persuasion check, you can roll a Perception check as a free action, with a DC equal to the DC of the Persuasion check. If you succeed, add +5 to the original Persuasion check result.</t>
  </si>
  <si>
    <t>Protocol</t>
  </si>
  <si>
    <t>You automatically succeed on aid another for Deception, Knowledge and Persuasion checks</t>
  </si>
  <si>
    <t>Supervising Droid</t>
  </si>
  <si>
    <t>You can use each of the following actions once per encounter:
• Combat Support: As a standard action, you automatically aid another on an al lied droid's attack roll, provided you are capable of using the aid another action to assist that ally. If you also have Weapon Focus with this weapon, you increase the bonus provided by the aid another action from +2 to +3.
• Director: As a standard action, you automatica lly aid another droid with a skill you are traine d in. If you also have Skill Focus in the skill, you increase the aid another bonus from +2 to +5.
• Instant Action: As a swift action, you grant one ally a swift action that it can use immediately as a free action. 
Prerequisites: Observant, any talent from the Influence, Inspiration, or Leadership Talent Trees (see pages 43 - 44 of the Saga Edition core rulebook).</t>
  </si>
  <si>
    <t>Talkdroid</t>
  </si>
  <si>
    <t>When one of your allies is attempting to use the Persuasion skill to change the attitude of a creature that does not understand your ally, you add +2 to the ally's Persuasion check results if you perform the translation.
Prerequisite: Trained in Persuasion.</t>
  </si>
  <si>
    <t>Combat Repairs</t>
  </si>
  <si>
    <t>Once per day, you may repair yourself as a full-round action rather than over an hour</t>
  </si>
  <si>
    <t>Droid Smash</t>
  </si>
  <si>
    <t>You add double your Strength bonus to melee damage rolls when wielding a weapon one-handed</t>
  </si>
  <si>
    <t>Just a Scratch</t>
  </si>
  <si>
    <t>Once per encounter, as a reaction, you can reduce the damage from a single attack that targets your Reflex Defense by an amount equal to your Fortitude Defense.
Prerequisites: Equipped with medium or better armor, proficient with that armor.</t>
  </si>
  <si>
    <t>Target Acquisition</t>
  </si>
  <si>
    <t>Once per encounter, as a swift action, designate an enemy target within line of sight as an acquired target. You gain a +1 circumstance bonus to attack rolls and damage rolls for all attacks against that target until the end of the encounter, as long as the target remains within your line of sight.</t>
  </si>
  <si>
    <t>Target Lock</t>
  </si>
  <si>
    <t>You lock onto the target designated by the Target Acquisition talent. If the target leaves your line of sight, you automatically reacquire the target lock as a reaction if the target comes back with in your line of sight. You also gain a +5 bonus to your Perception skill when opposing the target's Stealth checks. 
Prerequisite: Target Acquisition.</t>
  </si>
  <si>
    <t>Targeting Package</t>
  </si>
  <si>
    <t>You may take two consecutive swift actions to grant yourself +2 to attack and damage rolls on targets in line of sight within point blank range</t>
  </si>
  <si>
    <t>Weapons Power Surge</t>
  </si>
  <si>
    <t>Once per encounter, as a free action, you can increase the damage dealt by one of your weapons by 1 or 2 damage dice in exchange for moving -1 step on the condition track for each die increased. The weapon must be permanently mounted to your chassis, and it must use your internal power supply. Handheld weapons, such as blaster rifles, do not qualify for this talent.</t>
  </si>
  <si>
    <t>Cargo Hauler</t>
  </si>
  <si>
    <t>+5 bonus to Strength-based skill checks, and double your carrying capacity</t>
  </si>
  <si>
    <t>Durable</t>
  </si>
  <si>
    <t>The first time during an encounter that you would be moved to the bottom of the condition track by any effect, you instead stop at the -10 step. Additionally, if a single attack causes you to move multiple steps down the condition track, you can spend a Force Point as a reaction to only move -1 step down the condition track.</t>
  </si>
  <si>
    <t>Environmentally Shielded</t>
  </si>
  <si>
    <t>+5 bonus to Fortitude Defense against environmental hazards</t>
  </si>
  <si>
    <t>Heavy-Duty Actuators</t>
  </si>
  <si>
    <t>You can double your Strength bonus to your melee and unarmed damage rolls. 
Prerequisite: Medium or larger size.</t>
  </si>
  <si>
    <t>Load Launcher</t>
  </si>
  <si>
    <t>You are considered proficient with improvised thrown weapons (see page 150 of the Saga Edition core rulebook) when making a ranged attack by throwing an object. Objects up to one size category larger than you can be thrown up to a number of squares equal to 2× your Strength bonus (minimum 1 square). Additionally, you add your Strength bonus to any damage dealt.</t>
  </si>
  <si>
    <t>Power Supply</t>
  </si>
  <si>
    <t>You may act as a power generator, and may recharge shields or reroute power on a vehicle or starship as only two swift actions</t>
  </si>
  <si>
    <t>Task Optimization</t>
  </si>
  <si>
    <t>Select a skill you are trained in. Once per encounter, you can perform any application of that skill as one action quicker than normal but as at least a swift action (for example, a full-round action becomes a standard action , a standard action becomes a move action, a move action becomes a swift action). Tasks requiring more than one round cannot be optimized with this talent.</t>
  </si>
  <si>
    <t>Outrun</t>
  </si>
  <si>
    <t>Whenever you use all-out movement in your vehicle, you gain a +2 bonus to the ship's Reflex Defense.</t>
  </si>
  <si>
    <t>Punch Through</t>
  </si>
  <si>
    <t>If you are the pilot of a vehicle, smaller vehicles take a -10 penalty on their Pilot checks to engage you in a dogfight.</t>
  </si>
  <si>
    <t>Small Target</t>
  </si>
  <si>
    <t>When you are the pilot of a Colossal or smaller vehicle, capital ship weapons that take a -20 penalty on attack rolls critical on a natural 20 only if the hit would normally have hit your vehicle.</t>
  </si>
  <si>
    <t>Watch This</t>
  </si>
  <si>
    <t>You can move into or through a space occupied by a Colossal (Frigate) or larger ship without causing a collision, and can occupy the same space if your ship is Colossal or smaller.</t>
  </si>
  <si>
    <t>Close Cover</t>
  </si>
  <si>
    <t>If you occupy the same space as a vehicle larger than yours, you gain a +5 cover bonus from it.</t>
  </si>
  <si>
    <t>Blind Spot</t>
  </si>
  <si>
    <t>Make an opposed Pilot check as a swift action to stay in a target's blind spot to gain +2 bonus to attack and inflict a -2 penalty to attacks against you</t>
  </si>
  <si>
    <t>Close Scrape</t>
  </si>
  <si>
    <t>Make a Pilot check against the attack roll total of a critical hit scored against you to avoid taking double damage</t>
  </si>
  <si>
    <t>Elusive Dogfighter</t>
  </si>
  <si>
    <t>Enemy pilots in a dogfight with you take a -10 penalty to attack rolls against you when you succeed in the opposed Pilot check</t>
  </si>
  <si>
    <t>Full Throttle</t>
  </si>
  <si>
    <t>You can take 10 on Pilot checks to increase your vehicle's speed, and all-out movement moves you five times your vehicle's speed</t>
  </si>
  <si>
    <t>Improved Attack Run</t>
  </si>
  <si>
    <t>You do not have to move in a straight line on an attack run</t>
  </si>
  <si>
    <t>You may ignore moving down the condition track from taking damage above your damage threshold once per encounter</t>
  </si>
  <si>
    <t>Relentless Pursuit</t>
  </si>
  <si>
    <t>You may reroll opposed Pilot checks to initiate a dogfight and keep the better result</t>
  </si>
  <si>
    <t>Renowned Pilot</t>
  </si>
  <si>
    <t>All allies within 6 squares of a vehicle you pilot can reroll one Pilot check, keeping the better result.</t>
  </si>
  <si>
    <t>Vehicle Focus</t>
  </si>
  <si>
    <t>May always take 10 on Pilot checks and gain a +2 to attack rolls with a type of vehicle
(Enter number of times taken, choose which vehicle to the right)</t>
  </si>
  <si>
    <t>Vehicular Evasion</t>
  </si>
  <si>
    <t>You're vehicle takes half damage from area attacks that hit, no damage from area attacks that miss</t>
  </si>
  <si>
    <t>Juke</t>
  </si>
  <si>
    <t>When fighting defensively as the pilot of a vehicle, you can use Vehicular Combat to negate an additional hit per round</t>
  </si>
  <si>
    <t>Wingman</t>
  </si>
  <si>
    <t>Make a DC 15 Pilot check as a swift action to give an allied starfighter or airspeeder within 2 squares a +5 bonus to Pilot checks related to dogfighting</t>
  </si>
  <si>
    <t>Expert Gunner</t>
  </si>
  <si>
    <t>+1 bonus on attack rolls made using vehicle weapons</t>
  </si>
  <si>
    <t>Dogfight Gunner</t>
  </si>
  <si>
    <t>Take no penalty to attack rolls in dogfights even if you are not the pilot</t>
  </si>
  <si>
    <t>Quick Trigger</t>
  </si>
  <si>
    <t>Upon an enemy vehicle leaving your square or an adjacent square, you make make a single attack against that vehicle as an attack of opportunity</t>
  </si>
  <si>
    <t>Synchronized Fire</t>
  </si>
  <si>
    <t>Once per encounter attack simultaneously with an ally to treat the attack as one hit for determining damage before SR and DR are applied</t>
  </si>
  <si>
    <t>System Hit</t>
  </si>
  <si>
    <t>Upon dealing damage to a vehicle that exceeds its damage threshold, the vehicle moves an additional -1 step down the condition track</t>
  </si>
  <si>
    <t>Crippling Hit</t>
  </si>
  <si>
    <t>Disable one of a ship's systems upon causing it to move a step down the condition track</t>
  </si>
  <si>
    <t>Great Shot</t>
  </si>
  <si>
    <t>Reduce the range category to a target by one when using vehicle weapons</t>
  </si>
  <si>
    <t>Begin Attack Run</t>
  </si>
  <si>
    <t>Designate a target as a swift action to provide a +5 bonus to attack rolls to members in your squadron on an attack run</t>
  </si>
  <si>
    <t>Regroup</t>
  </si>
  <si>
    <t>Once per encounter move all vehicles in your squadron +1 step along the condition track as a standard action</t>
  </si>
  <si>
    <t>Squadron Maneuvers</t>
  </si>
  <si>
    <t>Impart the benefits of an Expert Pilot or Gunner talent you possess to all members of your squadron once per encounter as a standard action</t>
  </si>
  <si>
    <t>Squadron Tactics</t>
  </si>
  <si>
    <t>Once per encounter, upon using a starship maneuver, you grant all members of your squadron the ability to use the same maneuver on their next turn</t>
  </si>
  <si>
    <t>Concentrate All Fire</t>
  </si>
  <si>
    <t>When you use the aid another action to aid an ally's attack roll with a vehicle weapon, if the attack hits, it deals +1 die of damage. Any ally can only benefit from this talent once per attack roll, regardless of how many allies with this talent aid on the attack.</t>
  </si>
  <si>
    <t>Escort Pilot</t>
  </si>
  <si>
    <t>As a reaction, you can use the Vehicular Combat feat to negate an attack against an adjacent vehicle of Colossal size or smaller that is piloted by an ally. If you can use Vehicular Combat more than once per round. each use to negate an attack counts toward your limit of uses per round.
Prerequisite: Escort Pilot.</t>
  </si>
  <si>
    <t>Run lnterference</t>
  </si>
  <si>
    <t>When a vehicle that you are piloting is adjacent to a vehicle of Colossal size or smaller that is piloted by an ally, both you and your ally gain a +5 circumstance bonus to Pilot checks to avoid being pulled into a dogfight as an attack of opportunity.</t>
  </si>
  <si>
    <t>Wingman Retribution</t>
  </si>
  <si>
    <t>When a vehicle of Colossal size or smaller that is piloted by an ally is damaged by an attack, once per round as a reaction you can make a vehicle weapon attack with a -5 penalty against your ally's attacker.
Prerequisite: Escort Pilot.</t>
  </si>
  <si>
    <t>Lose Pursuit</t>
  </si>
  <si>
    <t>When a vehicle that you are piloting is adjacent to a vehicle of Colossal size or smaller that is piloted by an ally, both vehicles gain a +10 bonus to their damage thresholds.</t>
  </si>
  <si>
    <t>Murderous Arts I</t>
  </si>
  <si>
    <t>When a successful attack causes an opponent to move -1 step along the condition track, that opponent immediately takes an additional +1d6 damage.</t>
  </si>
  <si>
    <t>Murderous Arts II</t>
  </si>
  <si>
    <t>Whenever you successfully hit an opponent that you have marked, your melee and ranged attacks deal an additional +1d6 damage.</t>
  </si>
  <si>
    <t>Once per encounter, when you drop a foe to 0 hit points or push them to the bottom of the condition track, you can immediately take a bonus standard action.</t>
  </si>
  <si>
    <t>Shift</t>
  </si>
  <si>
    <t>As a move action, you can move 1 square without provoking an attack of opportunity.</t>
  </si>
  <si>
    <t>Advantageous Positioning</t>
  </si>
  <si>
    <t>Any opponent that you are flanking is considered flat-footed and is denied its Dexterity bonus to Reflex Defense against you.</t>
  </si>
  <si>
    <t>Get Some Distance</t>
  </si>
  <si>
    <t>Once per encounter as a standard action you can make a melee attack against a target and then move your speed away from that target without provoking attacks of opportunity.</t>
  </si>
  <si>
    <t>Sniping Assassin</t>
  </si>
  <si>
    <t>When you make a ranged attack against a target that is not at point  blank range, you add half your class level to your damage roll.</t>
  </si>
  <si>
    <t>Sniping Marksman</t>
  </si>
  <si>
    <t>Once per encounter, when you make a ranged attack against a target that is not at point blank range, you can ignore your target's armor bonus to Reflex Defense.</t>
  </si>
  <si>
    <t>Sniping Master</t>
  </si>
  <si>
    <t>By taking only a single swift action, you can aim at a target that is not within point blank range.</t>
  </si>
  <si>
    <t>Deadly Repercussions</t>
  </si>
  <si>
    <t>When you reduce a target to 0 hit points or to the bottom of the condition track, all opponents within line of sight of both you and the target take a -2 on attack rolls until the beginning of your next turn.</t>
  </si>
  <si>
    <t>Manipulating Strike</t>
  </si>
  <si>
    <t>Once per turn when you successfully damage a target with a non-area attack, make an immediate Persuasion check against the target's Will Defense. If successful, you determine what the target does with its swift action on its next turn.</t>
  </si>
  <si>
    <t>Improved Manipulating Strike</t>
  </si>
  <si>
    <t>Whenever you successfully use the Manipulating Strike talent, you determine what the target does with its move action on its next turn.</t>
  </si>
  <si>
    <t>Pulling the Strings</t>
  </si>
  <si>
    <t>As a standard action you can make a Persuasion check against the Will Defense of a target within 12 squares. If successful, you move the target up to half its speed toward you through the safest route and you can make an immediate ranged or melee attack.</t>
  </si>
  <si>
    <t>Hunter's Mark</t>
  </si>
  <si>
    <t>Dealing damage after using aim for a ranged attack moves the target -1 step down the condition track</t>
  </si>
  <si>
    <t>Hunter's Target</t>
  </si>
  <si>
    <t>You gain a bonus to damage rolls against an opponent designated once per encounter as a free action</t>
  </si>
  <si>
    <t>Dread</t>
  </si>
  <si>
    <t>As a standard action, make a Persuasion check against Will Defense of your Hunter's Target. If you equal or beat it, that opponent takes a -5 penalty to Will Defense so long as you have line of sight.</t>
  </si>
  <si>
    <t>Nowhere to Run</t>
  </si>
  <si>
    <t>Once per turn, whenever your Hunter's Target attempts to withdraw, you can make an attack of opportunity against the opponent.</t>
  </si>
  <si>
    <t>Relentless</t>
  </si>
  <si>
    <t>The opponent you designated with Hunter's target cannot move you along the condition track</t>
  </si>
  <si>
    <t>Tag</t>
  </si>
  <si>
    <t>When you damage your Hunter's Target, all allies gain a +2 bonus on their next attack roll against them until the start of your next turn.</t>
  </si>
  <si>
    <t>Jedi Hunter</t>
  </si>
  <si>
    <t>+1 to Fortitude and Will Defense against Force Sensitive characters, and deal +1 die of damage against them</t>
  </si>
  <si>
    <t>Notorious</t>
  </si>
  <si>
    <t>You can reroll Persuasion checks made to intimidate and keep the better result</t>
  </si>
  <si>
    <t>Fearsome</t>
  </si>
  <si>
    <t>Opponents within 6 squares of an equal or lower level take a -1 penalty on attacks against you</t>
  </si>
  <si>
    <t>Ruthless Negotiator</t>
  </si>
  <si>
    <t>You can reroll Persuasion checks made to haggle the price of a bounty and keep the better result</t>
  </si>
  <si>
    <t>Nowhere to Hide</t>
  </si>
  <si>
    <t>You can reroll and Gather Information checks to locate a specific individual, but must keep the result of the reroll</t>
  </si>
  <si>
    <t>Signature Item</t>
  </si>
  <si>
    <t>Gain a +2 morale bonus on opposed skill checks whilst in possession of a signature weapon, suit of armor, vehicle, starship or other item. This bonus increases by 1 for each additional signature item.
(Enter number of times taken)</t>
  </si>
  <si>
    <t>Force Blank</t>
  </si>
  <si>
    <t>You are especially hard to detect in the Force</t>
  </si>
  <si>
    <t>Lightsaber Evasion</t>
  </si>
  <si>
    <t>When an enemy misses you with a lightsaber, move 2 squares as a reaction</t>
  </si>
  <si>
    <t>Precision Fire</t>
  </si>
  <si>
    <t>Increase the difficulty of Deflect attempts against your shots by +5</t>
  </si>
  <si>
    <t>Steel Mind</t>
  </si>
  <si>
    <t>If you successfully resist a Mind-affecting Force power, you are immune to it for the remainder of the encounter</t>
  </si>
  <si>
    <t>Strong-Willed</t>
  </si>
  <si>
    <t>You add your class level to your Will Defense against Mind Trick</t>
  </si>
  <si>
    <t>Telekenetic Resistance</t>
  </si>
  <si>
    <t>Whenever you are targeted by a Force power that moves you you only move half the distance</t>
  </si>
  <si>
    <t>Findsman Ceremonies</t>
  </si>
  <si>
    <t>Once per day, you spend 10 minutes performing rituals to enhance your connection to the Force. Spend as many Force points as you want. During the day, you can reroll Perception, Stealth and attack rolls, but take the new result up to Force points spent.</t>
  </si>
  <si>
    <t>Findsman's Foresight</t>
  </si>
  <si>
    <t>When you make a Perception check to avoid surprise, roll two dice and keep the better result.</t>
  </si>
  <si>
    <t>Omen</t>
  </si>
  <si>
    <t>Whenever an ally within 10 squares rolls a natural 1 or 20, until the end of your next turn, you gain a +2 insight bonus to either your next attack roll or your Reflex Defense.</t>
  </si>
  <si>
    <t>Target Visions</t>
  </si>
  <si>
    <t>Once per encounter, when an enemy creature moves within 6 squares of you, you may make a melee or ranged attack against the target as a reaction to their movement.</t>
  </si>
  <si>
    <t>Temporal Awareness</t>
  </si>
  <si>
    <t>Once per encounter, as a reaction to an enemy's attack, you can move up to your speed.</t>
  </si>
  <si>
    <t>Cunning Distraction</t>
  </si>
  <si>
    <t>When you successfully feint in combat, you can immediately move up to one-half your speed</t>
  </si>
  <si>
    <t>Damaging Deception</t>
  </si>
  <si>
    <t>As a standard action, you can make a Deception check against Will Defense of any target within line of sight that can hear, see and understand you. If successful, the next attack made by one of your allies against that target deals 2 extra damage dice</t>
  </si>
  <si>
    <t>Distracting Shout</t>
  </si>
  <si>
    <t>Once per encounter as a reaction you can make a Deception check to replace the Defense score of your ally with your check</t>
  </si>
  <si>
    <t>Innocuous</t>
  </si>
  <si>
    <t>As a swift action, you can make a Deception check against an enemy within 6 squares and line of sight against its Will defense to give it a -5 penalty to all attacks made against you until the start of your next turn</t>
  </si>
  <si>
    <t>Improved Soft Cover</t>
  </si>
  <si>
    <t>While you occupy a sqare adjacent to another creature, you can use a swift action to gain a +2 cover bonus to Reflex Defense until the start of your next turn or until you are no longer adjacent, whichever comes first</t>
  </si>
  <si>
    <t>Trecherous</t>
  </si>
  <si>
    <t>Whenever you are attacked in combat and adjacent to a creature other than your attacker, you can move 1 square as a reaction that provokes. Your attacker hits the adjacent creature instead.</t>
  </si>
  <si>
    <t>Competitive Drive</t>
  </si>
  <si>
    <t>Reroll any Wisdom-, Intelligence- or Charisma-based skill (except Use the Force) once per encounter</t>
  </si>
  <si>
    <t>Competitive Edge</t>
  </si>
  <si>
    <t>You and a number of allies equal to your Charisma modifier gain Quick Draw for the encounter if you are not surprised</t>
  </si>
  <si>
    <t>Impose Hesitation</t>
  </si>
  <si>
    <t>As a standard action, make a Persuasion check against the Will Defense of all targets in a 6-square cone to deny them a swift action or any full-round actions</t>
  </si>
  <si>
    <t>Impose Confusion</t>
  </si>
  <si>
    <t>Impose Hesitation covers a 12-square cone, and once per encounter the targets are denied their standard action</t>
  </si>
  <si>
    <t>Corporate Clout</t>
  </si>
  <si>
    <t>Once per encounter, make a Persuasion check against the Will Defense of a target within line of sight to stop them from attacking you, or retreat if you exceed by 5, or join you if you exceed by 10</t>
  </si>
  <si>
    <t>Willful Resolve</t>
  </si>
  <si>
    <t>Once per encounter, negate an attack roll or skill check against you which targets your Will Defense</t>
  </si>
  <si>
    <t>Wrong Decision</t>
  </si>
  <si>
    <t>Enemies who attack you take a -2 penalty to Will Defense until your next turn</t>
  </si>
  <si>
    <t>Inspire Fear I</t>
  </si>
  <si>
    <t>Opponents of equal or inferior level to you take -1 to attack rolls, opposed skill checks and Use the Force checks to activate Force powers against you</t>
  </si>
  <si>
    <t>Frighten</t>
  </si>
  <si>
    <t>Once per encounter, designate a minion as a free action to spread fear among your enemies. At any point before the end of the encounter, you can activate this ability to force all enemies adjacent to the minion to move 1 square away (does not povoke).</t>
  </si>
  <si>
    <t>Inspire Fear II</t>
  </si>
  <si>
    <t>Opponents of equal or inferior level to you take -2 to attack rolls, opposed skill checks and Use the Force checks to activate Force powers against you</t>
  </si>
  <si>
    <t>Fear Me</t>
  </si>
  <si>
    <t>Once per encounter as a reaction to one of your minions being moved down the condition track, you can reduce the number of steps by 1, and the target gains hit points equal to your heroic level.</t>
  </si>
  <si>
    <t>Inspire Fear III</t>
  </si>
  <si>
    <t>Opponents of equal or inferior level to you take -5 to attack rolls, opposed skill checks and Use the Force checks to activate Force powers against you</t>
  </si>
  <si>
    <t>Terrify</t>
  </si>
  <si>
    <t>As a standard action, make a Persuasion check against a target's Will Defense. If successful, on the target's next turn, they must use their move action to move away from you. If unable, the penalty from Inspire Fear doubles until start of your next turn.</t>
  </si>
  <si>
    <t>Shared Notoriety</t>
  </si>
  <si>
    <t>Your minions can reroll Persuasion checks made to intimidate, but must keep the result of the reroll</t>
  </si>
  <si>
    <t>Unsavory Reputation</t>
  </si>
  <si>
    <t>Any opponent that is reduced to half hit points or less within 6 squares of you takes a -2 penalty on all attack rolls and skill checks for the duration of the encounter.</t>
  </si>
  <si>
    <t>Attract Minion</t>
  </si>
  <si>
    <t>You gain a nonheroic minion of three-quarters your character level, rounded down.
(Enter number of times taken)</t>
  </si>
  <si>
    <t>Shelter</t>
  </si>
  <si>
    <t>Whenever you are adjacent to a minion, you gain a +2 cover bonus to your Reflex Defense</t>
  </si>
  <si>
    <t>Wealth of Allies</t>
  </si>
  <si>
    <t>Whenever one of your minions is killed, he or she is replaced by another minion of the same level. This replacement occurs 24 hours later.</t>
  </si>
  <si>
    <t>Bodyguard I</t>
  </si>
  <si>
    <t>Whenever you are adjacent to a minion gained with the Attract Minion talent, once per turn as a reaction to being attacked, you can redirect the attack against the minion.</t>
  </si>
  <si>
    <t>Bodyguard II</t>
  </si>
  <si>
    <t>When you redirect an attack to a minion using the Bodyguard I talent, that minion's relevant defense score gains a bonus equal to half your class level.</t>
  </si>
  <si>
    <t>Bodyguard III</t>
  </si>
  <si>
    <t>When you redirect an attack to a minion using the Bodyguard I talent, that minion can make an immediate melee or ranged attack against your attacker. Additionally, the bonus provided by Bodyguard II increases to your class level.</t>
  </si>
  <si>
    <t>Impel Ally I</t>
  </si>
  <si>
    <t>Grant an ally the chance to move its normal speed immediately, activated as a swift action</t>
  </si>
  <si>
    <t>Impel Ally II</t>
  </si>
  <si>
    <t>Grant an ally the chance to take a move or standard action immediately, activated as a swift action</t>
  </si>
  <si>
    <t>Impel Ally III</t>
  </si>
  <si>
    <t>Once per encounter you can spend three swift actions on consecutive turns to grant one ally the ability to take a standard action and a move action. The ally must act immediately on your turn when the final swift action is spent.</t>
  </si>
  <si>
    <t>Urgency</t>
  </si>
  <si>
    <t>Once per encounter, you can spend three swift actions on consecutive turns to increase the speed of all allies within line of sight by 2. The speed lasts until the start of your next turn after the third swift action is spent.</t>
  </si>
  <si>
    <t>Inspire Wrath</t>
  </si>
  <si>
    <t>As a standard action, designate a target to be the object of your allies' wrath. While your allies have line of sight and you are conscious, they gain a +2 morale bonus on attack rolls and skill checks made against the target.</t>
  </si>
  <si>
    <t>Tactical Superiority</t>
  </si>
  <si>
    <t>Spend two swift actions to select two allies. Each ally can move 2 squares as a reaction without provoking attacks of opportunity.</t>
  </si>
  <si>
    <t>Tactical Withdraw</t>
  </si>
  <si>
    <t>Spend two swift actions to grant all allies in line of sight and 6 squares of you to use the withdraw action as a swift action. This  lasts until the start of your next turn</t>
  </si>
  <si>
    <t>Automated Strike</t>
  </si>
  <si>
    <t>As a swift action, you can make a DC 15 Knowledge (tactics) check. If successful, all droid allies able to hear and understand you gain the benefits of the Double Attack feat for one weapon group until the end of your next turn.</t>
  </si>
  <si>
    <t>Droid Defense</t>
  </si>
  <si>
    <t>As a standard action, you can transmit tactical information to all droid allies that can hear and understand you, granting them a bonus equal to your Intelligence modifier to one of their defenses (your choice) until the beginning of your next turn.</t>
  </si>
  <si>
    <t>Droid Mettle</t>
  </si>
  <si>
    <t>As a swift action once per turn, you can designate a single droid ally within your line of sight. That droid ally gains bonus hit points equal to 10 + your class level.</t>
  </si>
  <si>
    <t>Overclocked Troops</t>
  </si>
  <si>
    <t>You push the limits of the droids under your command. You can spend a swift action once per turn to allow each of your net¬worked allies (see the Networked Mind class feature below) to immediately move up to their speed.</t>
  </si>
  <si>
    <t>Reinforced Commands</t>
  </si>
  <si>
    <t>When you use an ability that grants a droid ally a morale or insight bonus, increase the value of that bonus by 1.</t>
  </si>
  <si>
    <t>Expanded Sensors</t>
  </si>
  <si>
    <t>If you or any of your droid allies has line of sight to and is aware of a target, all droid allies that can hear and understand you are also considered to have line of sight (but not necessarily line of effect) to that target.</t>
  </si>
  <si>
    <t>Inspire Competence</t>
  </si>
  <si>
    <t>As a swift action once per turn, you can grant one droid ally within your line of sight a competence bonus on its next attack roll made before the start of your next turn equal to half your class level.</t>
  </si>
  <si>
    <t>Maintain Focus</t>
  </si>
  <si>
    <t>As a swift action once per turn, you can grant all droid allies within your line of sight the ability to take the Recover action as two swift actions (instead of as three swift actions) until the start of your next turn.</t>
  </si>
  <si>
    <t>Directed Action</t>
  </si>
  <si>
    <t>As a standard action, you allow one droid that can hear and understand you to make a Deception, Mechanics, Persuasion, Pilot, Ride, Treat Injury, or Use Computer check immediately as a free action. The droid can replace its relevant ability score modifier for that check with your Intelligence modifier.</t>
  </si>
  <si>
    <t>Full Control</t>
  </si>
  <si>
    <t xml:space="preserve">As a full-round action, you allow one droid that can hear and understand you to take the full attack action. The droid can replace its relevant ability score modifier to any attack rolls it makes with your Intelligence modifier. Prerequisites: Directed Action, Directed Movement, and Remote Attack. </t>
  </si>
  <si>
    <t>Directed Movement</t>
  </si>
  <si>
    <t>As a move action, you allow one droid that can hear and understand you to move up to its speed. The droid can make Acrobatics, Climb, Jump, Stealth, or Swim checks during this movement, and can replace its own relevant ability score modifier for that check with your Intelligence modifier.</t>
  </si>
  <si>
    <t>Remote Attack</t>
  </si>
  <si>
    <t>As a standard action, you allow one droid that can hear and understand you to make a melee or ranged attack. The droid can replace its relevant ability score modifier to its attack roll with your Intelligence modifier.</t>
  </si>
  <si>
    <t>Extended Critical Range (heavy weapons)</t>
  </si>
  <si>
    <t>Increase the critical range of heavy weapons by 1</t>
  </si>
  <si>
    <t>Extended Critical Range (rifles)</t>
  </si>
  <si>
    <t>Increase the critical range of rifles by 1</t>
  </si>
  <si>
    <t>Flurry Attack</t>
  </si>
  <si>
    <t>Upon scoring a critical hit, make an extra attack against a single target within range
(Enter number of times taken)</t>
  </si>
  <si>
    <t>Knockback</t>
  </si>
  <si>
    <t>Upon scoring a critical hit against a target up to two sizes larger than you, you may move them one square in any direction</t>
  </si>
  <si>
    <t>Reduce Defense</t>
  </si>
  <si>
    <t>Upon scoring a critical hit with a melee or ranged attack, you inflict a -2 penalty to the target's Reflex Defense until they regain full hit points</t>
  </si>
  <si>
    <t>Reduce Mobility</t>
  </si>
  <si>
    <t>Upon scoring a critical hit with a melee or ranged attack, you halve your target's speed until they regain full hit points</t>
  </si>
  <si>
    <t>Deny Move</t>
  </si>
  <si>
    <t>Upon scoring a critical hit with a melee or ranged attack, you immobilise your target for their next turn</t>
  </si>
  <si>
    <t>Mandalorian Advance</t>
  </si>
  <si>
    <t>Once per encounter, move your speed as a free action before any other action on your turn</t>
  </si>
  <si>
    <t>Mandalorian Ferocity</t>
  </si>
  <si>
    <t>Once per encounter, when making more than one attack in a round, add one damage die to each successful hit
(Enter number of times taken, select weapon to the right)</t>
  </si>
  <si>
    <t>Mandalorian Glory</t>
  </si>
  <si>
    <t>Once per encounter, upon reducing an opponent's hit points to 0, gain +5 to your next attack during the same encounter</t>
  </si>
  <si>
    <t>Armored Mandalorian</t>
  </si>
  <si>
    <t>Add your Fortitude Defense bonus from armor to your Elite Trooper DR, which is not ignored by lightsabers given that you are wearing lightsaber-resistant materials</t>
  </si>
  <si>
    <t>Teräs Käsi Basics</t>
  </si>
  <si>
    <t>Deal an extra die of damage with unarmed attacks</t>
  </si>
  <si>
    <t>Ignore Damage Reduction</t>
  </si>
  <si>
    <t>Ignore DR completely if your unarmed attack exceeds the DR</t>
  </si>
  <si>
    <t>Teräs Käsi Mastery</t>
  </si>
  <si>
    <t>Take an unarmed full attack action as a standard action</t>
  </si>
  <si>
    <t>Unarmed Parry</t>
  </si>
  <si>
    <t>As a reaction whilst fighting defensively, negate incoming melee attacks with an opposed unarmed attack roll, with a cumulative -2 to all attack rolls made since the beginning of your last turn</t>
  </si>
  <si>
    <t>Unarmed Counterstrike</t>
  </si>
  <si>
    <t>Upon succeeding at Unarmed Parry, immediately make an unarmed attack as a reaction against the attacker</t>
  </si>
  <si>
    <t>Acurate Blow</t>
  </si>
  <si>
    <t>When you make a melee attack with a weapon from the chosen group and the attack roll exceeds the target's Reflex Defense by 5 or more, you deal +1 die of damage with the attack.
(Enter times taken)</t>
  </si>
  <si>
    <t>Close-Quarters Fighter</t>
  </si>
  <si>
    <t>Whenever you occupy the same square as your target or are adjacent to your target, you gain a +1 circumstance bonus to your melee attack rolls against that target.</t>
  </si>
  <si>
    <t>Ignore Armor</t>
  </si>
  <si>
    <t>Once per encounter, when you make a melee attack, you can ignore any armor or equipment bonuses granted by your target's armor.</t>
  </si>
  <si>
    <t>Improved Stunning Strike</t>
  </si>
  <si>
    <t>When you damage an opponent with a melee attack that moves the target down the condition track, the target cannot take any action requiring a standard or full-round action on its next turn.</t>
  </si>
  <si>
    <t>Whirling Death</t>
  </si>
  <si>
    <t>You twirl your weapon around you in a blur, creating a circle of death around you. Any enemy target that begins its turn adjacent to you takes damage equal to your Strength bonus. You must be wielding a melee weapon to use this talent.</t>
  </si>
  <si>
    <t>Bodyguard's Sacrifice</t>
  </si>
  <si>
    <t>Once per turn take some or all of the damage against an adjacent ally</t>
  </si>
  <si>
    <t>Lifesaver</t>
  </si>
  <si>
    <t>1/encounter as a reaction move up to your speed and take damage instead of an ally</t>
  </si>
  <si>
    <t>Out of Harm's Way</t>
  </si>
  <si>
    <t>Allow ally within 6 squares to move to your side as a move action</t>
  </si>
  <si>
    <t>Take the Hit</t>
  </si>
  <si>
    <t>Whenever you take damage for an ally, your Damage Threshold is 5 higher</t>
  </si>
  <si>
    <t>Roll With It</t>
  </si>
  <si>
    <t>Whenever you take damage for an ally, you gain DR equal to your level until the end of your next turn</t>
  </si>
  <si>
    <t>Ward</t>
  </si>
  <si>
    <t>Designated ally treats your proximity as soft cover</t>
  </si>
  <si>
    <t>Armored Guard</t>
  </si>
  <si>
    <t>Ward's cover bonus to Reflex Defense is increased by half your armour bonus</t>
  </si>
  <si>
    <t>Guard's Entrance</t>
  </si>
  <si>
    <t>Every round you begin adjacent to your ward you gain your character level in bonus hit points</t>
  </si>
  <si>
    <t>When you successfully hit an opponent that has not yet acted in combat, you deal +2 dice of damage with the attack.</t>
  </si>
  <si>
    <t>Higher Yield</t>
  </si>
  <si>
    <t>Once per encounter, you can choose to deal +1 die of damage with a single grenade or other explosive.</t>
  </si>
  <si>
    <t>Rapid Reload</t>
  </si>
  <si>
    <t>You can retrieve a stored energy cell and reload your weapon as a single swift action.</t>
  </si>
  <si>
    <t>Shoulder to Shoulder</t>
  </si>
  <si>
    <t xml:space="preserve">Whenever you begin your turn adjacent to an ally, you gain a number of bonus hit points equal to your heroic level. </t>
  </si>
  <si>
    <t>Strength in Numbers</t>
  </si>
  <si>
    <t>If you are within 10 squares of an ally, you can add +2 to your DR.</t>
  </si>
  <si>
    <t>Weapon Shift</t>
  </si>
  <si>
    <t>If you use a ranged weapon as amelee weapon (as with the Gun Club talent), you gain a +2 bonus to melee attack rolls with that weapon.</t>
  </si>
  <si>
    <t>Fall Back</t>
  </si>
  <si>
    <t>As a move action, you can enable each member of your squad to immediately move two squares. This movement does not provoke an attack of opportunity. Prerequisite: Charisma 13.</t>
  </si>
  <si>
    <t>Form Up</t>
  </si>
  <si>
    <t>As a move action, you give all squad members a +2 morale bonus to their Reflex Defense until the end of your next turn, as long as they are within 6 squares of another squad member. Prerequisites: Charisma 13.</t>
  </si>
  <si>
    <t>Full Advance</t>
  </si>
  <si>
    <t>As a move action, you give all squad membered +2 morale bonus to damage rolls until the end of your next turn. Prerequisite: Charisma 13.</t>
  </si>
  <si>
    <t>Hold Steady</t>
  </si>
  <si>
    <t>Once per encounter, as a standard action. you move all members of your squad +1 step on the condition track. Prerequisite: Charisma 13.</t>
  </si>
  <si>
    <t>Search and Destroy</t>
  </si>
  <si>
    <t>As a move action. you give all squad members a +2 morale bonus to Perception checks until the end of your next turn. Prerequisite: Charisma 13.</t>
  </si>
  <si>
    <t>Controlled Burst</t>
  </si>
  <si>
    <t>Autofire and Burst Fire attack penalties are reduced to -2, and braced autofire has no penalty to your attack roll</t>
  </si>
  <si>
    <t>Ferocious Assault</t>
  </si>
  <si>
    <t>Once per encounter. when making an autogiro attack, you can treat the attack as a 6 square cone. Making this attack consumes 20 shots from the weapon's power pack. Prerequisites: Base attack bonus +12, Controlled Burst.</t>
  </si>
  <si>
    <t>Exotic Weapon Mastery</t>
  </si>
  <si>
    <t>You are proficient with any exotic weapon</t>
  </si>
  <si>
    <t>Greater Weapon Focus</t>
  </si>
  <si>
    <t>+1 bonus to attack rolls
(Enter number of times taken, choose which weapon on the Talents 2 tab)</t>
  </si>
  <si>
    <t>Greater Devastating Attack</t>
  </si>
  <si>
    <t>Treat your opponents damage threshold as if it were 10 points lower when you make a successful attack
(Enter number of times taken, choose which weapon on the Talents 2 tab)</t>
  </si>
  <si>
    <t>Greater Penetrating Attack</t>
  </si>
  <si>
    <t>Treat your opponents damage reduction as if it were 10 points lower when you make a successful attack
(Enter number of times taken, choose which weapon on the Talents 2 tab)</t>
  </si>
  <si>
    <t>Greater Weapon Specialization</t>
  </si>
  <si>
    <t>Multiattack Proficiency (heavy weapons)</t>
  </si>
  <si>
    <t>Reduce penalty to attack rolls when making multiple attacks with heavy weapons by 2
(Enter number of times taken)</t>
  </si>
  <si>
    <t>Reduce penalty to attack rolls when making multiple attacks with rifles by 2
(Enter number of times taken)</t>
  </si>
  <si>
    <t>Cover Bracing</t>
  </si>
  <si>
    <t>Brace an autofire weapon with a single swift action</t>
  </si>
  <si>
    <t>Intentional Crash</t>
  </si>
  <si>
    <t>Your vehicle takes half damage when you successfully ram another vehicle, and that vehicle is immobilized for one round</t>
  </si>
  <si>
    <t>Nonlethal Tactics</t>
  </si>
  <si>
    <t>Gain +1 to attack and deal +1 die of damage with stun weapons</t>
  </si>
  <si>
    <t>Pursuit</t>
  </si>
  <si>
    <t>You can reroll Endurance checks and keep the better result when running, and may run not in a straight line</t>
  </si>
  <si>
    <t>Respected Officer</t>
  </si>
  <si>
    <t>Indifferent characters are friendly to you with no check required</t>
  </si>
  <si>
    <t>Slowing Stun</t>
  </si>
  <si>
    <t>When you move a target down the condtion track with an attack, its speed is halved until it has removed all conditions</t>
  </si>
  <si>
    <t>Takedown</t>
  </si>
  <si>
    <t>Upon dealing damage at the end of a charge, your target is knocked prone</t>
  </si>
  <si>
    <t>UseForce replaces Persuasion w/animal Int 2 or less, -5 if animal doesn't understand doesn't apply</t>
  </si>
  <si>
    <t>Bonded Mount</t>
  </si>
  <si>
    <t>mount shares an empathic link, when you ride your mount has your Ref &amp; Will Def, you gain senses</t>
  </si>
  <si>
    <t>Entreat Beast</t>
  </si>
  <si>
    <t>Use the Force v. Will Def of indifferent or better beast to perform a minor task within 30 sq, see J18</t>
  </si>
  <si>
    <t>Soothing Presence</t>
  </si>
  <si>
    <t>shift unfriendly beast to indifferent automatically</t>
  </si>
  <si>
    <t>Wild Sense</t>
  </si>
  <si>
    <t>1/turn touch mind of indifferent or better beast w/in 12 sq &amp; LOS, beast's Perception &amp; LOS is yours</t>
  </si>
  <si>
    <t>Channel Aggression</t>
  </si>
  <si>
    <t>Spend a Force Point as a free action to deal 1d6 per class level extra damage to a target denied its Dexterity bonus to Reflex Defense or being flanked</t>
  </si>
  <si>
    <t>Channel Anger</t>
  </si>
  <si>
    <t>Spend a Force Point as a swift action to gain a +2 bonus to melee attack and damage rolls for a number of rounds equal to 5 + your Constitution modifer, then move -1 step along the condition track</t>
  </si>
  <si>
    <t>Embrace the Dark Side</t>
  </si>
  <si>
    <t>You may reroll Use the Force checks to activate dark side Force powers, but must keep the result of the reroll, and can no longer use light side Force powers</t>
  </si>
  <si>
    <t>Crippling Strike</t>
  </si>
  <si>
    <t>Upon scoring a critical hit, you may spend a Force Point to halve the targets speed until fully healed</t>
  </si>
  <si>
    <t>Dark Side Talisman</t>
  </si>
  <si>
    <t>+2 on one Defense against light-side powers</t>
  </si>
  <si>
    <t>Greater Dark Side Talisman</t>
  </si>
  <si>
    <t>+2 on all Defenses against light-side powers</t>
  </si>
  <si>
    <t>Force Power Adept</t>
  </si>
  <si>
    <t>You may reroll Use the Force checks to activate a particular Force Power by spending a Force Point and keep the better result
(Enter number of times taken)</t>
  </si>
  <si>
    <t>Treat Injury checks can be made with Use the Force, and Treat Injury is considered a trained skill, and you can administer first aid, treat disease, treat poison and treat radiation without a medical kit or medpac</t>
  </si>
  <si>
    <t>Fortified Body</t>
  </si>
  <si>
    <t>You are immune to disease, poison and radiation</t>
  </si>
  <si>
    <t>Attune Weapon</t>
  </si>
  <si>
    <t>Spend a Force Point to gain a +1 bonus to attack rolls with a melee weapon, activated as a full-round action</t>
  </si>
  <si>
    <t>Empower Weapon</t>
  </si>
  <si>
    <t>Spend a Force Point to gain a +1 die of damage with a melee weapon, activated as a full-round action</t>
  </si>
  <si>
    <t>Force Throw</t>
  </si>
  <si>
    <t>You can throw a simple or advanced melee weapon as a standard action, which can become embedded in the target if it deals piercing or slashing damage</t>
  </si>
  <si>
    <t>Primitive Block</t>
  </si>
  <si>
    <t>Make a Use the Force check as a reaction to negate a melee attack roll against you, or provide you with cover against Whirlwind Attack, with a cumulative penalty of -5 each time Primitive Block has been used since your last turn</t>
  </si>
  <si>
    <t>Force Talisman</t>
  </si>
  <si>
    <t>Spend a Force Point to gain a +1 bonus to one of your defenses whilst wearing or carrying a talisman, activated as a full-round action</t>
  </si>
  <si>
    <t>Focused Force Talisman</t>
  </si>
  <si>
    <t>When you create a Force talisman, you can select a single Force power from your Force suite. Whenever you are wearing this talisman and activate the selected Force power, you can spend a Force Point to immediately regain that spent power.</t>
  </si>
  <si>
    <t>Greater Focused Force Talisman</t>
  </si>
  <si>
    <t>As Focused Force Talisman (see above), except that a Force Point spent to immediately recover the selected power does not count against the "one per tum" restriction on spending Force Points.</t>
  </si>
  <si>
    <t>Greater Force Talisman</t>
  </si>
  <si>
    <t>Your Force Talisman provides a +1 bonus to all of your defenses</t>
  </si>
  <si>
    <t>Force Interrogation</t>
  </si>
  <si>
    <t>Upon dealing damage to a target with a Force power, make a Persuasion check to intimidate as a free action</t>
  </si>
  <si>
    <t>Cower Enemies</t>
  </si>
  <si>
    <t>Persuasion checks to intimidate can be made against all targets within a 6-square cone</t>
  </si>
  <si>
    <t>Unsettling Presence</t>
  </si>
  <si>
    <t>Spend a Force Point to make a Use the Force check against the Will Defense of all creatures within 6 squares to inflict a -2 penalty to attack rolls and skill checks for the rest of the encounter</t>
  </si>
  <si>
    <t>Inquisition</t>
  </si>
  <si>
    <t>Gain +1 to attack rolls and deal +1 die of damage against targets with Force Sensitivity</t>
  </si>
  <si>
    <t>Channel Vitality</t>
  </si>
  <si>
    <t>Move -1 step down track to gain 1 Force Point until the end of your turn</t>
  </si>
  <si>
    <t>Closed Mind</t>
  </si>
  <si>
    <t>Mind-affecting effects must be rolled twice against you taking the lower result</t>
  </si>
  <si>
    <t>Esoteric Technique</t>
  </si>
  <si>
    <t>When you spend a Force Point to activate a technique or secret you gain hp equal to 10 + your class level</t>
  </si>
  <si>
    <t>Mystic Mastery</t>
  </si>
  <si>
    <t>When you gain a level you get bonus Force Points equal to a number of Force Talents (6 max)</t>
  </si>
  <si>
    <t>Regimen Mastery</t>
  </si>
  <si>
    <t>+5 bonus on skill checks made to perform a Force Regimen</t>
  </si>
  <si>
    <t>Mind Probe</t>
  </si>
  <si>
    <t>Whilst touching a creature with an Intelligence of 3 or higher, you can make a Use the Force check versus its Will Defense to use Gather Information on an unwilling target</t>
  </si>
  <si>
    <t>Perfect Telepathy</t>
  </si>
  <si>
    <t>You can communicate in full sentences and complete thoughts, subject no change</t>
  </si>
  <si>
    <t>Psychic Citadel</t>
  </si>
  <si>
    <t>You gain a bonus to your Will Defefense equal to your class level</t>
  </si>
  <si>
    <t>Psychic Defenses</t>
  </si>
  <si>
    <t>When you are targeted by mind-affecting powers, your opponent automatically takes 1d6 damage</t>
  </si>
  <si>
    <t>Telepathic Intruder</t>
  </si>
  <si>
    <t>Brutal Attack</t>
  </si>
  <si>
    <t>Upon dealing damage that exceeds an opponent's damage threshold, deal an additional die of damage
(Enter number of times taken, select weapon to the right)</t>
  </si>
  <si>
    <t>Distracting Attack</t>
  </si>
  <si>
    <t>If an attack which deals damage to a target also exceeds their Will Defense, they take a -2 penalty to Reflex Defense until your next turn</t>
  </si>
  <si>
    <t>Exotic Weapons Master</t>
  </si>
  <si>
    <t>Any feats or talents affecting any exotic weapon affect all exotic weapons</t>
  </si>
  <si>
    <t>Multiattack Proficiency (exotic weapons)</t>
  </si>
  <si>
    <t>Reduce penalty to attack rolls when making multiple attacks with exotic weapons by 2
(Enter number of times taken)</t>
  </si>
  <si>
    <t>Lockdown Strike</t>
  </si>
  <si>
    <t>If you hit with an attack of opportunity, the target's movement ends instantly</t>
  </si>
  <si>
    <t>Personal Vendetta</t>
  </si>
  <si>
    <t>As a swift action, taunt all enemies within line of sight and 12 squares to give them a -2 penalty to attack rolls against any target other than you</t>
  </si>
  <si>
    <t>Call Out</t>
  </si>
  <si>
    <t>One target of Personal Vendetta takes a -5 penalty when attacking targets other than you</t>
  </si>
  <si>
    <t>Unstoppable</t>
  </si>
  <si>
    <t>Once per encounter, reduce the number of steps you are knocked down the condition track by one</t>
  </si>
  <si>
    <t>Blowback</t>
  </si>
  <si>
    <t>When you exceed an enemy's threshold with rifle, push the target 1 square away</t>
  </si>
  <si>
    <t>Close Contact</t>
  </si>
  <si>
    <t>Point blank of any rifle you use is 5 squares greater</t>
  </si>
  <si>
    <t>Keep Them Honest</t>
  </si>
  <si>
    <t>When using the aid another action to suppress an enemy (see page 151 of the saga Edition core rulebook), the enemy instead takes a -5 penalty to aII attack rolls until the end of your next turn. Prerequisite: Careful Shot feat.</t>
  </si>
  <si>
    <t>Reduce multiattack penalty of rifles by 2</t>
  </si>
  <si>
    <t>Old Faithful</t>
  </si>
  <si>
    <t>Trusty Sidearm class feature applies to rifles</t>
  </si>
  <si>
    <t>Opportunity Fire</t>
  </si>
  <si>
    <t>+2 bonus on attacks of opportunity with rifles</t>
  </si>
  <si>
    <t>Rifle Master</t>
  </si>
  <si>
    <t>Treat rifles as if accurate</t>
  </si>
  <si>
    <t>Shoot from the Hip</t>
  </si>
  <si>
    <t>Always use a rifle to make attacks of opportunity</t>
  </si>
  <si>
    <t>Snap Shot</t>
  </si>
  <si>
    <t>You do not provoke when aiming with a rifle</t>
  </si>
  <si>
    <t>Blind Shot</t>
  </si>
  <si>
    <t>You ignore the penalties on your ranged attack rolls when a target has concealment or total concealment.</t>
  </si>
  <si>
    <t>Debilitating Shot</t>
  </si>
  <si>
    <t>Deceptive Shot</t>
  </si>
  <si>
    <t>Beating a target's Will Defense with a Deception check denies the target its Dexterity bonus to Reflex Defense against your attacks until your next turn, activated as two swift actions</t>
  </si>
  <si>
    <t>Improved Quick Draw</t>
  </si>
  <si>
    <t>You can make a single attack in a surprise round even if surprised and your pistol is holstered</t>
  </si>
  <si>
    <t>Knockdown Shot</t>
  </si>
  <si>
    <t>Hitting a target after using aim for a ranged attack knocks the target prone in addition to dealing damage</t>
  </si>
  <si>
    <t>Multiattack Proficiency (pistols)</t>
  </si>
  <si>
    <t>Reduce penalty to attack rolls when making multiple attacks with pistols by 2
(Enter number of times taken)</t>
  </si>
  <si>
    <t>Mobile Attack (pistols)</t>
  </si>
  <si>
    <t>Immediately after making a full attack where you attack with two pistols, move your speed as a free action</t>
  </si>
  <si>
    <t>Ranged Disarm</t>
  </si>
  <si>
    <t>You can disarm using a ranged attack</t>
  </si>
  <si>
    <t>Ranged Flank</t>
  </si>
  <si>
    <t>If you are withing 6 squares of a target and armed with a pistol or rifle, you can act as through you occupied the nearest square adjacent to the target for the purposes of determining flanking.</t>
  </si>
  <si>
    <t>Trigger Work</t>
  </si>
  <si>
    <t>You take no penalty on your attack roll when using Rapid Shot</t>
  </si>
  <si>
    <t>Pistoleer</t>
  </si>
  <si>
    <t>Dash and Blast</t>
  </si>
  <si>
    <t>Once per encounter as a full-round action when you are wielding two pistols, you may move up to twice your speed and make a ranged attack with each pistol.</t>
  </si>
  <si>
    <t>Flanking Fire</t>
  </si>
  <si>
    <t>Whenever you are flanked by two or more opponents and are wielding two pistols, you can amake a full attack action as a standard action. This is provided that you target opponents that flank you and attack at least two targets.</t>
  </si>
  <si>
    <t>Guaranteed Shot</t>
  </si>
  <si>
    <t>If wielding two pistols and only make a single ranged attack with one of them, even if you miss, you deal damage equal to half your heroic level to the target.</t>
  </si>
  <si>
    <t>Hailfire</t>
  </si>
  <si>
    <t>When wielding two pistols, as a standard action, you can make an autofire attack with one of the pistols as though the weapon was  set to autofire, even if it has no autofire mode.</t>
  </si>
  <si>
    <t>Twin Shot</t>
  </si>
  <si>
    <t>When wielding two pistols, you gain a +2 bonus to damage rolls when using the Rapid Shot feat.</t>
  </si>
  <si>
    <t>Precision Shot</t>
  </si>
  <si>
    <t>When using the aim action, you gain the benefit of the Point Blank Shot feat against your target, regardless of range category. Prerequisite: Far Shot feat.</t>
  </si>
  <si>
    <t>Draw a Bead</t>
  </si>
  <si>
    <t>Once per round, you can spend a single swift action to designate a single enemy who is not within point-blank range. When you make a successful ranged attack roll that deals damage against the designated enemy, add your Dexterity bonus (minimum +1) to the damage roll. This effect lasts until the target is unconscious, dead, or leaves your line of sight. You can have only one enemy designated in this manner. Prerequisites: Precision Shot. base attack bonus +10.</t>
  </si>
  <si>
    <t>Bullseye</t>
  </si>
  <si>
    <t>Once per encounter. you can designate a single target that you have aimed at and that is not within point-blank range. When making a ranged attack roll against that target, the target is denied its Dexterity bonus to Reflex Defense when determining the effect of your attack. Prerequisites: Draw a Bead, Precision Shot, Sniper feat.</t>
  </si>
  <si>
    <t>Pinning Shot</t>
  </si>
  <si>
    <t>You can keep your target worrying about where the next shot is coming from instead of trying to flee. When you deal damage to an enemy that you have aimed at, the target's speed is reduced to 2 squares, and the target cannot take either a double move action or use the run action until the end of your next turn. This is a stunning effect. Prerequisite: Precision Shot.</t>
  </si>
  <si>
    <t>Harrying Shot</t>
  </si>
  <si>
    <t>When you make a successful ranged attack against an enemy that you have aimed at and the attack deals damage, the target cannot use a standard action to make an attack roll on his or her next turn. This counts as a stunning effect. Prerequisites: Pinning Shot, Precision Shot.</t>
  </si>
  <si>
    <t>Armored Augmentation I</t>
  </si>
  <si>
    <t>1/encounter spend a Force point to add armour bonus to you damage threshold</t>
  </si>
  <si>
    <t>Armored Augmentation II</t>
  </si>
  <si>
    <t>Whenever you use Armored Augmentation I gain DR = to 2× armor Fortitude bonus</t>
  </si>
  <si>
    <t>When wearing armour use heroic level + 1/2 your armor bonus or your armor bonus, whichever is higher</t>
  </si>
  <si>
    <t>Cortosis Defense</t>
  </si>
  <si>
    <t>Gain +2 bonus when making an opposed unarmed melee attack roll against a lightsaber attack</t>
  </si>
  <si>
    <t>Cortosis Retaliation</t>
  </si>
  <si>
    <t>Make an immediate attack of opportunity when you parry with your cortosis gauntlet</t>
  </si>
  <si>
    <t>Knight's Morale</t>
  </si>
  <si>
    <t>Whenever an ally within 12 squares hits with a lightsaber attack, gain a +1 morale bonus to all defenses until next turn</t>
  </si>
  <si>
    <t>Strength of the Empire</t>
  </si>
  <si>
    <t>When an ally within 12 squares succeeds with a lightsaber attack, gain +1 die of damage on your next lightsaber attack before the end of your next turn</t>
  </si>
  <si>
    <t>Oath of Duty</t>
  </si>
  <si>
    <t>When an ally within 12 squares hits with a lightsaber attack, you gain 3×class level in bonus hit points until the end of your next turn</t>
  </si>
  <si>
    <t>Praetoria Ishu</t>
  </si>
  <si>
    <t>You can use the Block or Deflect talent to negate an attack made against an adjacent ally</t>
  </si>
  <si>
    <t>Praetoria Vonil</t>
  </si>
  <si>
    <t>Deal +1 die of damage with a lightsaber in two hands if you move 1 square before</t>
  </si>
  <si>
    <t>Black Market Buyer</t>
  </si>
  <si>
    <t>When seeking an item from the black market, you do not need to make a Gather Information check to locate a black market merchant; you automatically succeed.</t>
  </si>
  <si>
    <t>Only the Finest</t>
  </si>
  <si>
    <t>Whenever you purchase goods through the black market, you can obtain items that have been modified with the Tech Specialist feat (see page 21 of Starships of the Galaxy) without increasing the base value of the items.
Prerequisite: Black Market Buyer.</t>
  </si>
  <si>
    <t>Excellent Kit</t>
  </si>
  <si>
    <t>You always make sure that your allies have the best gear available. Whenever you purchase weapons, armor, or other equipment (either legally or through the black market), all gear you purchase has 50% more hit points than normal and has 5 more DR than normal. In addition, whenever one of your allies makes a Mechanics check on an object that you purchased, that ally gains a +2 equipment bonus to the check.</t>
  </si>
  <si>
    <t>Just What Is Needed</t>
  </si>
  <si>
    <t>You have a knack for finding the best quality replacement parts for broken equipment. Whenever you use the Repair application of the Mechanics skill, you restore an extra 1d8 hit points with a successful Mechanics check, in addition to what you would normally restore.
If you use the aid another action to assist an ally with repairs, that ally also repairs an extra add hit points with a successful Mechanics check. Any ally can only benefit from this talent once per Mechanics check, regardless of how many allies with this talent aid on the check.</t>
  </si>
  <si>
    <t>Right Gear for the Job</t>
  </si>
  <si>
    <t>Once per day when an ally makes an untrained skill check. as a reaction you can grant that ally a +5 equipment bonus to the check, and the ally is considered trained in that skill for the purpose of using trained-only applications of the skill. You cannot use this talent to allow an ally to make an untrained Use the Force check.</t>
  </si>
  <si>
    <t>Capture Droid</t>
  </si>
  <si>
    <t>Once per encounter, you can use this talent on an adjacent enemy droid that has been reduced to 0 hit points or moved to the bottom of the condition track but not destroyed. As a standard action, make a Mechanics check against the droid's Will Defense. If your result equals or exceeds the droid's Will Defense, the droid moves +2 steps on the condition track, regains 1d8 hit points, and becomes your ally, and its attitude toward you immediately shifts to friendly. The druid fights on your side until the end of the encounter, at which point it is destroyed.</t>
  </si>
  <si>
    <t>Improved Jury-Rig</t>
  </si>
  <si>
    <t>You can use the Jury-Rig application of the Mechanics skill as a standard action instead of as a full-round action. Additionally, you are not required to make a skill check to successfully jury-rig a device or vehicle, and the device or vehicle moves +3 steps on the condition track instead of +2.</t>
  </si>
  <si>
    <t>Improvised Device</t>
  </si>
  <si>
    <t>You can create a temporary piece of almost any type of equipment from the spare parts you have around. To do so, you must make a DC 25 Mechanics check and spend one hour building the device. The object can have a maximum value of 200 credits x your class level. it cannot have an availability of rare or illegal, and it cannot be unique. The device you create must be something that you would reasonably be familiar with, and after 24 hours the object is destroyed. You can use this talent once per day.</t>
  </si>
  <si>
    <t>Bigger Bang</t>
  </si>
  <si>
    <t>Whenever you create a grenade with the Improvised Device talent, the grenade deals an additional die of damage when used.
Prerequisite: Improvised Device.</t>
  </si>
  <si>
    <t>Custom Model</t>
  </si>
  <si>
    <t>Whenever you create a device with the Improvised Device talent, you can apply one modification granted by the Tech Specialist feat (see page 21 of Starships of the Galaxy) to the device. This customization does not affect the value of the item being created.
Prerequisites: Improvised Device, Tech Specialist feat.</t>
  </si>
  <si>
    <t>Defensive Electronics</t>
  </si>
  <si>
    <t>Add your class level to Will Defense when being reprogrammed</t>
  </si>
  <si>
    <t>Ion Resistance</t>
  </si>
  <si>
    <t>DR 10 against ion damage</t>
  </si>
  <si>
    <t>Soft Reset</t>
  </si>
  <si>
    <t>If you are moved to the bottom of the condition track by another way than taking damage greater than your damage threshold, move +1 step along the condition track after being disabled for 2 rounds</t>
  </si>
  <si>
    <t>Modification Specialist</t>
  </si>
  <si>
    <t>You suffer no penalty to reprogram or modify yourself</t>
  </si>
  <si>
    <t>Power Boost</t>
  </si>
  <si>
    <t>You channel your power surge into a boost for your locomotion system. When you initiate a power surge, you can use one of the following bonuses with your installed locomotion system: Jump +4 squares (walking or wheeled locomotion), or increase hovering height by 4 squares (hovering locomotion). You can use this talent for a number of rounds equal to one-half your level (rounded down). At the end of a power boost, you move -1 persistent step on the condition track. The penalties imposed by this condition persist until you receive repairs (using the Repair Droid application of the Mechanics skill). You can use both Power Surge and Power Boost at the same time, but you must move -2 persistent steps on the condition track. Prerequisite: Power Surge.</t>
  </si>
  <si>
    <t>Repair Self</t>
  </si>
  <si>
    <t>Gain 1 additional hit point per point you exceed the DC to repair yourself</t>
  </si>
  <si>
    <t>Break Program</t>
  </si>
  <si>
    <t>You can use your ability to circumvent behavioral inhibitors to temporarily break the programming of a droid that you have a data link with. Make a Use Computer check opposed by the droid's Will Defense. Breaking the droid's programming overrides its behavioral inhibitors for a number of rounds equal to your Intelligence bonus. 
Prerequisite: Trained in Use Computer.</t>
  </si>
  <si>
    <t>Heuristic Mastery</t>
  </si>
  <si>
    <t>You understand the subtleties and limitations of your heuristic processor. You can reroll any untrained skill check (except Use the Force), keeping the second result, even if it is worse. Once per encounter, you can spend a Force Point to reroll any skill check (trained or untrained), taking the better result. 
Prerequisite: Wisdom 15.</t>
  </si>
  <si>
    <t>Scripted Routines</t>
  </si>
  <si>
    <t>Once per encounter you can use each of the following actions:
• Attack Script: You can use a feat or a talent that modifies your attack roll as one action less (for example, a full-round action becomes a standard action, a standa rd action becomes a move action, a move action becomes a swift action, a swift action becomes a free action).
• Defense Script: You can apply you r Independent Spirit bonus a second time during a single encounter.
• Skill Script: While in combat, you can apply a bonus equal to one- half of your class level to any sing le skill that requires a standard action or less to use. You must be trained in the skill. 
Prerequisite: Base attack bonus +5.</t>
  </si>
  <si>
    <t>Ultra Resilient</t>
  </si>
  <si>
    <t>You have advanced subroutines that make you more resistant to the effect of damage. Once per encounter, as a reaction, you can increase your damage threshold with a bonus equal to your Independent Droid level.</t>
  </si>
  <si>
    <t>Computer Language</t>
  </si>
  <si>
    <t>You may use your Persuasion modifier instead of Use Computer for Use Computer skill checks</t>
  </si>
  <si>
    <t>Computer Master</t>
  </si>
  <si>
    <t>You may reroll any opposed Use Computer check and keep the better result</t>
  </si>
  <si>
    <t>Enhanced Manipulation</t>
  </si>
  <si>
    <t>You may take 10 on any Dexterity-based skill check, even when threatened or otherwise not permitted</t>
  </si>
  <si>
    <t>Hotwired Processor</t>
  </si>
  <si>
    <t>As a swift action, you gain a +5 bonus to Intelligence and Wisdom based skill checks, and a +1 bonus to ranged attack rolls, for a number of rounds equal to half your level, at which point you drop -1 steps down the condition track</t>
  </si>
  <si>
    <t>Just a Droid</t>
  </si>
  <si>
    <t>You can use each of the following actions once per encounter.
• Just Another Droid: You are skilled at using Stealth to sneak past unwary enemies when moving in plain sight. You can use the Sneak application of the Stealth skill when in plain sight of an enemy, if the enemy has no reason to doubt that you are just another droid. You are considered trained in Stealth for this action.
• Just a Normal Droid: You can reroll Deception checks for deceptive appearance to make observers believe that you are carrying out a standard function when attempting to do something atypical for your droid model or function. You may keep either result.</t>
  </si>
  <si>
    <t>Power Surge</t>
  </si>
  <si>
    <t>As a swift action, you gain a +1 bonus to melee attack rolls, deal +1 die of damage, and increase your speed by 2 squares, for a number of rounds equal to half your level, at which point you drop -1 steps down the condition track</t>
  </si>
  <si>
    <t>Skill Conversion</t>
  </si>
  <si>
    <t>When you reprogram yourself, you may gain a bonus Skill Focus feat in exchange for a trained skill</t>
  </si>
  <si>
    <t>Swift Droid</t>
  </si>
  <si>
    <t>You can make a swift action as a reaction after failing a Deception check or a Stealth check. 
Prerequisites: Any two talents from the Autonomy talent tree.</t>
  </si>
  <si>
    <t>Always Ready</t>
  </si>
  <si>
    <t>Your initiative count is not changed by triggering a readied action</t>
  </si>
  <si>
    <t>Concealed Weapon Expert</t>
  </si>
  <si>
    <t>Once per round, you may reroll an attack using a concealable weapon as a swift action, but must take the second result</t>
  </si>
  <si>
    <t>Creeping Approach</t>
  </si>
  <si>
    <t>As a swift action, you may designate an unaware target within 12 squares to deny them Perception checks to notice you until your next turn</t>
  </si>
  <si>
    <t>Set for Stun</t>
  </si>
  <si>
    <t>Spend two consecutive swift actions upon dealing stun damage to a target to move them an extra step down the condition track</t>
  </si>
  <si>
    <t>Silent Takedown</t>
  </si>
  <si>
    <t>If you damage an unaware opponent, he cannot speak or make any noises until your next turn</t>
  </si>
  <si>
    <t>Spynet Agent</t>
  </si>
  <si>
    <t>You may use your Gather Information modifier to make Knowledge (galactic lore) checks</t>
  </si>
  <si>
    <t>Bothan Resources</t>
  </si>
  <si>
    <t>Make a DC 20 Gather Information check to purchase standard weapons, equipment and transport at half price, or exotic and restricted variations for 75% of the price</t>
  </si>
  <si>
    <t>Knowledge is Life</t>
  </si>
  <si>
    <t>Make a Knowledge (galactic lore) check as a swift action against a DC of 15 + the CL of the target to gain a +2 bonus to a defense score</t>
  </si>
  <si>
    <t>Knowledge is Power</t>
  </si>
  <si>
    <t>Make a Knowledge (galactic lore) check as a swift action against a DC of 15 + the CL of the target to increase your critical hit range against that target by 1</t>
  </si>
  <si>
    <t>Knowledge is Strength</t>
  </si>
  <si>
    <t>Make a Knowledge (galactic lore) check as a swift action against a DC of 15 + the CL of the target to gain a +2 bonus to a attack rolls against them</t>
  </si>
  <si>
    <t>Six Questions</t>
  </si>
  <si>
    <t>Make a Knowledge (galactic lore) check as a swift action against a DC of 15 + the CL of the target to learn their level, classes, ability scores, as well as numbers of Force and Destiny Points</t>
  </si>
  <si>
    <t>Force Fortification</t>
  </si>
  <si>
    <t>Spend a Force Point to relegate a critical hit against you to dealing normal damage instead</t>
  </si>
  <si>
    <t>Greater Weapon Focus (lightsabers)</t>
  </si>
  <si>
    <t>+1 bonus to melee attack rolls</t>
  </si>
  <si>
    <t>Greater Weapon Specialization (lightsabers)</t>
  </si>
  <si>
    <t>+2 bonus to melee damage rolls</t>
  </si>
  <si>
    <t>Improved Lightsaber Throw</t>
  </si>
  <si>
    <t>Your lightsaber throw attack roll is compared to the Reflex Defense of all targets in a 6-square line</t>
  </si>
  <si>
    <t>Thrown Lightsaber Mastery</t>
  </si>
  <si>
    <t>Targets damaged with your thrown lightsaber move at half speed until your next turn</t>
  </si>
  <si>
    <t>Improved Redirect</t>
  </si>
  <si>
    <t>Once per turn, upon succeeding at a Redirect Shot, the Deflect which triggered it does not count towards the cumulative penalty from Deflect</t>
  </si>
  <si>
    <t>Improved Riposte</t>
  </si>
  <si>
    <t>Upon succeeding at a Riposte, the Block which triggered it does not count towards the cumulative penalty from Block</t>
  </si>
  <si>
    <t>Lightsaber Form Savant</t>
  </si>
  <si>
    <t>1/encounter as a swift action, return one Force power with the [lightsaber] descriptor back to your Force suite
(Enter number of times taken)</t>
  </si>
  <si>
    <t>Multiattack Proficiency (lightsabers)</t>
  </si>
  <si>
    <t>Reduce penalty to attack rolls when making multiple attacks with lightsabers by 2
(Enter number of times taken)</t>
  </si>
  <si>
    <t>Severing Strike</t>
  </si>
  <si>
    <t>Dismember a target, dealing half damage and moving them -1 step down the condition track, when you would otherwise kill them</t>
  </si>
  <si>
    <t>Shoto Master</t>
  </si>
  <si>
    <t>You can treat a one-handed lightsaber as a light weapon if you are also wielding a Shoto (short lightsaber), and additionally, if you have the Lightsaber Defense talent you can activate it as a free action instead of a swift</t>
  </si>
  <si>
    <t>Direct</t>
  </si>
  <si>
    <t>As a standard action, you can return one spent Force power to the Force suite of any ally within 6 squares of you and in your line of sight. The Force power must have been spent by the ally you designate.</t>
  </si>
  <si>
    <t>Impart Knowledge</t>
  </si>
  <si>
    <t>You can aid another on the Knowledge checks of any ally within 6 squares of you as a reaction for Knowledge skilIs you are trained in.</t>
  </si>
  <si>
    <t>Insight of the Force</t>
  </si>
  <si>
    <t>You can make a Use the Force check in place of a Knowledge check for any Knowledge skill you are not trained in. You are considered trained in that Knowledge skill for the purposes of using this talent.</t>
  </si>
  <si>
    <t>Master Advisor</t>
  </si>
  <si>
    <t>When you use the Skilled Advisor talent, the ally you aid gains one temporary Force Point at the end of her next turn. If the Force Point is not spent before the end of the encounter, it is lost.</t>
  </si>
  <si>
    <t>Scholarly Knowledge</t>
  </si>
  <si>
    <t>As a swift action, you can rerall a Knowledge check and keep the better of the two results. This can be used with any Knowledge skill you are trained in.</t>
  </si>
  <si>
    <t>Call Weapon</t>
  </si>
  <si>
    <t>Call and ignite a lightsaber you built as a free action if in line of sight</t>
  </si>
  <si>
    <t>Masterwork Lightsaber</t>
  </si>
  <si>
    <t>Add one extra accessory, reroll one die of damage if self-built, mentor another building (-5 their DC)</t>
  </si>
  <si>
    <t>Lightsaber Specialist</t>
  </si>
  <si>
    <t>+2 Block and Deflect with a lightsaber you built</t>
  </si>
  <si>
    <t>Perfect Attunement</t>
  </si>
  <si>
    <t>If you spend a Force Point on a lightsaber attack you built you can also add that amount to damage</t>
  </si>
  <si>
    <t>Quick Modification</t>
  </si>
  <si>
    <t>Spend 1 minute removing an accessory and adding another on a lightsaber you built</t>
  </si>
  <si>
    <t>Jedi Battle Commander</t>
  </si>
  <si>
    <t>Battle Meditation provides a +2 bonus instead of a +1</t>
  </si>
  <si>
    <t>Defensive Circle</t>
  </si>
  <si>
    <t>As a swift action, allies affected by your Battle Meditation gain +2 to Reflex Defense, and you gain a +1 bonus to Block or Deflect for each adjacent lightsaber-wielding ally</t>
  </si>
  <si>
    <t>Force Revive</t>
  </si>
  <si>
    <t>Allies reduced to 0 hit points while influenced by your Battle Meditation can take Second Wind immediately if you spend a Force Point</t>
  </si>
  <si>
    <t>Slashing Charge</t>
  </si>
  <si>
    <t>Once per encounter, while making a charge, you take no cumulative penalty for Block attempts, and may add the charging bonus to Riposte</t>
  </si>
  <si>
    <t>Mobile Attack (lightsabers)</t>
  </si>
  <si>
    <t>Immediately after making a full attack where you attack with two lightsabers or two ends of a double-bladed lightsaber, move your speed as a free action</t>
  </si>
  <si>
    <t>You can make a Use the Force check in the place of a Treat Injury check. You are considered trained in the Treat Injury skill. If you are entitled to a Treat Injury check reroll, you can reroll your Use the Force check instead.</t>
  </si>
  <si>
    <t>Healing Boost</t>
  </si>
  <si>
    <t>When healing somebody thraugh vital transfer, the amount of damage healed increases by 1 point per your class level.</t>
  </si>
  <si>
    <t>Improved Healing Boost</t>
  </si>
  <si>
    <t>When healing somebody through vital transfer, the amount of damage healed increases by 2 points per your dass level.</t>
  </si>
  <si>
    <t>Soothe</t>
  </si>
  <si>
    <t>When using vital transfer to heal somebody, you can move the target + 1 step on the condition track instead of healing damage. When doing so, you move -1 step on the condition track in exchange.</t>
  </si>
  <si>
    <t>Apprentice Boon</t>
  </si>
  <si>
    <t>Add your Force Point result to an ally w/in 12 sq with a Use the Force modifier lower than yours</t>
  </si>
  <si>
    <t>Share Force Secret</t>
  </si>
  <si>
    <t>1/turn grant use of Force Secret to ally w/in 12 sq &amp; trained in Use the Force</t>
  </si>
  <si>
    <t>Share Force Technique</t>
  </si>
  <si>
    <t>1/turn grant use of Force Technique to ally w/in 12 sq &amp; trained in Use the Force, not FP Recovery</t>
  </si>
  <si>
    <t>Share Talent</t>
  </si>
  <si>
    <t>1/day grant use of Lightsaber Combat or Forms, Duelist until end of enc if w/in 12 sq to allies = 1/2 cl</t>
  </si>
  <si>
    <t>Transfer Power</t>
  </si>
  <si>
    <t>Spend a power in suite and give to ally trained in Use the Force and within 12 squares and line of sight; lost if not used by end of encounter</t>
  </si>
  <si>
    <t>Echoes in the Force</t>
  </si>
  <si>
    <t>You can use the farseeing power on a location instead of an individual creature, peering into the location’s past to view events that occurred there. Unlike the normal use of the farseeing power, you are actually looking into the location’s past (at a time you designate), and you must be standing in the location being viewed. The target DC for your Use the Force check is 20, +1 for each day into the past that you attempt to scry. When you look into the past, you need only specify a time in a number of days, as you can sense tremors in the Force that focus your visions on meaningful events that day</t>
  </si>
  <si>
    <t>Jedi Quarry</t>
  </si>
  <si>
    <t>As a swift action, you designate a single target creature as the focus of your attentions. You gain a +2 bonus to your speed any time you spend a move action to move, provided that you end your movement adjacent to the target. You retain the bonus (and may not use this talent again) until your target surrenders, is reduced to 0 hit points, or moves to the bottom of the condition track, or until the encounter ends</t>
  </si>
  <si>
    <t>Prepared for Danger</t>
  </si>
  <si>
    <t>Whenever you have at least one unspent farseeing power in your suite, you can spend that farseeing power to regain any one other Force power as a swift action</t>
  </si>
  <si>
    <t>Sense Deception</t>
  </si>
  <si>
    <t>Whenever someone makes a Deception or Persuasion skill check against your Will Defense, you can make a Use the Force check, replacing your Will Defense with the result of your Use the Force check if it is higher</t>
  </si>
  <si>
    <t>Unclouded Judgement</t>
  </si>
  <si>
    <t>Whenever you are the target of a mind-affecting Force power of talent, you can spend a Force Point as a reaction to negate the effects of that Force power or talent (no skill check required)</t>
  </si>
  <si>
    <t>Cover Your Tracks</t>
  </si>
  <si>
    <t>-5 penalty to Gather Information checks to find you</t>
  </si>
  <si>
    <t>Difficult to Sense</t>
  </si>
  <si>
    <t>Reroll any opposed Use the Force checks to conceal your presence</t>
  </si>
  <si>
    <t>Force Veil</t>
  </si>
  <si>
    <t>You can only be detected from a range of 10 km</t>
  </si>
  <si>
    <t>Jedi Network</t>
  </si>
  <si>
    <t>Once per game session use; Acquire Equipment or Funds, Obtain Information, Receive Medical Attention or Secure Safe House.</t>
  </si>
  <si>
    <t>Dark Deception</t>
  </si>
  <si>
    <t>You may appear to have a Dark Side Score the same as your Wisdom score when sensed through the Force
Deception is a class skill</t>
  </si>
  <si>
    <t>Taint of the Dark Side</t>
  </si>
  <si>
    <t>You may use a Dark Side force power once per encounter without increasing your Dark Side Score</t>
  </si>
  <si>
    <t>Improved Sentinel Strike</t>
  </si>
  <si>
    <t>Sentinel Strike deals d8 damage</t>
  </si>
  <si>
    <t>Improved Sentinel's Gambit</t>
  </si>
  <si>
    <t>Sentinel's Gambit may be used again a number of times equal to half your class level</t>
  </si>
  <si>
    <t>Rebuke the Dark</t>
  </si>
  <si>
    <t>You may choose the better of two rolls to rebuke dark side powers</t>
  </si>
  <si>
    <t>Force Warning</t>
  </si>
  <si>
    <t>Allies within 12 squares may reroll their Initiative checks at the start of combat, and a number equal to Wisdom Modifier are not surprised if you are not</t>
  </si>
  <si>
    <t>Watchman's Advance</t>
  </si>
  <si>
    <t>You and your allies may take an extra move action in the surprise round</t>
  </si>
  <si>
    <t>Improved Quick Draw (lightsabers)</t>
  </si>
  <si>
    <t>You may draw, ignite and attack with a lightsaber in the surprise round even if you are surprised, or draw and ignite a lightsaber as a free action on your turn</t>
  </si>
  <si>
    <t>Vigilance</t>
  </si>
  <si>
    <t>As a swift action, grant an ally a +1 bonus to Reflex Defense as long as you remain adjacent</t>
  </si>
  <si>
    <t>Sheltering Stance</t>
  </si>
  <si>
    <t>You may Block or Deflect attacks against an adjacent ally without spending a Force Point</t>
  </si>
  <si>
    <t>Combat Trance</t>
  </si>
  <si>
    <t>Whenever you use the battle strike power, you gain the power’s bonus on attack rolls on your first melee attack made each round until the end of the encounter. If you do not attack in a round, this effect ends</t>
  </si>
  <si>
    <t>Improvised Weapon Master</t>
  </si>
  <si>
    <t>You take no penalty on attack rolls with improvised weapons</t>
  </si>
  <si>
    <t>Twin Weapon Style</t>
  </si>
  <si>
    <t>As a standard action, whenever you are wielding two weapons (or a double weapon), you can make one attack with each weapon (or each end of a double-weapon). Each attack must be against a different target</t>
  </si>
  <si>
    <t>Twin Weapon Mastery</t>
  </si>
  <si>
    <t>Whenever you use the Twin Weapon Style talent, you can move 2 squares between each attack. This movement does not provoke attack of opportunity</t>
  </si>
  <si>
    <t>Shoto Pin</t>
  </si>
  <si>
    <t>Whenever you are wielding a shoto and successfully use the Block talent to negate a melee attack, the attacker can make no further melee attack until the start of its next turn or until you are no longer adjacent to it</t>
  </si>
  <si>
    <t>Ataru</t>
  </si>
  <si>
    <t>Apply your Dexterity bonus to damage rolls with a lightsaber rather than your Strength bonus</t>
  </si>
  <si>
    <t>Djem So</t>
  </si>
  <si>
    <t>Upon being his by a melee attack, spend a Force Point to make an immediate attack against that opponent</t>
  </si>
  <si>
    <t>Juyo</t>
  </si>
  <si>
    <t>You may reroll the first attack roll of each round against an enemy, designated by spending a Force Point as a swift action, and keep the better result</t>
  </si>
  <si>
    <t>Vaapad</t>
  </si>
  <si>
    <t>You score a critical hit with a lightsaber on a natural 19 or 20, provided that you hit.</t>
  </si>
  <si>
    <t>Makashi</t>
  </si>
  <si>
    <t>Wielding a single lightsaber one-handed increases your Lightsaber Defense bonus by 2 (maximum +5)</t>
  </si>
  <si>
    <t>Niman</t>
  </si>
  <si>
    <t>+1 bonus to Reflex Defense and Will Defense whilst wielding a lightsaber</t>
  </si>
  <si>
    <t>Jar'Kai</t>
  </si>
  <si>
    <t>Double the bonus to your Reflex Defense from Lightsaber Defense whilst wielding two lightsabers</t>
  </si>
  <si>
    <t>Shien</t>
  </si>
  <si>
    <t>+5 bonus to ranged attack roll for redirecting a deflected blaster bolt</t>
  </si>
  <si>
    <t>Shii-Cho</t>
  </si>
  <si>
    <t>The cumulative penalty for successive Block or Deflect uses is reduced to -2</t>
  </si>
  <si>
    <t>Sokan</t>
  </si>
  <si>
    <t>You may take 10 on Acrobatics checks to tumble even when distracted or threatened, and tumbling through a threatened or occupied square counts as 1 square</t>
  </si>
  <si>
    <t>Soresu</t>
  </si>
  <si>
    <t>You can reroll Use the Force checks to Block or Deflect and keep the better result</t>
  </si>
  <si>
    <t>Trakata</t>
  </si>
  <si>
    <t>Make a Deception check to feint in combat as two swift actions</t>
  </si>
  <si>
    <t>Echani Expertise</t>
  </si>
  <si>
    <t>When making an unarmed attack, you extend your critical threat range by 1 (for example. 19-20 instead of 20). However, anything other than a natural 20 is not considered an automatic hit; if you roll anything other than a natural 20 and still miss the target, you do not score a critical hit. Prerequisite: Base attack bonus +10.</t>
  </si>
  <si>
    <t>Hijkata Expertise</t>
  </si>
  <si>
    <t>When you damage a creature or droid with an unarmed attack, the target takes a penalty to its next attack roll equal to your Strength bonus.</t>
  </si>
  <si>
    <t>K'tara Expertise</t>
  </si>
  <si>
    <t>Once per turn. when you damage a creature or droid with an unarmed attack, you can make an attack to disarm as a swift action. Also, you do not take the -5 penalty to your attack roll if the target is wielding a weapon with more than one hand.</t>
  </si>
  <si>
    <t>K'thri Expertise</t>
  </si>
  <si>
    <t>Any enemy that begins its turn adjacent to you takes damage equal to your Strength modifier (minimum 1 point) if you are able to make an attack of opportunity against them. You can use this talent while wearing only light armor of no armor.</t>
  </si>
  <si>
    <t>Stava Expertise</t>
  </si>
  <si>
    <t>When you successfully grab an enemy, he or she must make an opposed grapple check to break free of your grab. If you are initiating a grapple, you can reroll your grapple check. However. you must accept the second result, even if it is worse. You can use this talent only while wearing light armor or no armor.</t>
  </si>
  <si>
    <t>Tae-Jitsu Expertise</t>
  </si>
  <si>
    <t>Once per turn, when you damage a creature or droid with an unarmed attack, compare your attack roll to the target's damage threshold. If your attack roll equals or exceeds the target's threshold, the target is moved -1 step on the condition track, regardless the damage result of your attack.</t>
  </si>
  <si>
    <t>Wrruushi Expertise</t>
  </si>
  <si>
    <t>Once per turn, when you damage a creature or droid with an unarmed attack, you can make an attack against the target's Fortitude Defense as a free action. If that attack is successful, the target can take only a single swift action on their next turn. You can use this talent only while wearing light armor or no armor.</t>
  </si>
  <si>
    <t>Flurry of Blows</t>
  </si>
  <si>
    <t>When you make multiple unarmed attacks as a full attack action (see page 154 of the Saga Edition core rulebook), you reduce the penalty to your attack roll by 2. You can take this talent multiple times. Each time you take this talent, you reduce the penalty to your attack rolls by an additional 2.</t>
  </si>
  <si>
    <t>Hardened Strike</t>
  </si>
  <si>
    <t>If you damage with an unarmed attack a creature or droid that has Damage Reduction, you reduce the value of that Damage Reduction by one until the end of the encounter. Cumulative attacks against the same target do not stack.</t>
  </si>
  <si>
    <t>Punishing Strike</t>
  </si>
  <si>
    <t>When you score a critical hit on an unarmed attack, you can make an immediate unarmed attack (in addition to other effects of a critical hit) against a single target within reach. You can use this talent only Once per turn and only while wearing light armor on no armor.</t>
  </si>
  <si>
    <t>Bloodthirsty</t>
  </si>
  <si>
    <t>You can perform a coup de grace as a move action, and when you succeed, all allies within line of sight gain a +2 morale bonus on attack rolls for the duration of the encounter.</t>
  </si>
  <si>
    <t>Fight to the Death</t>
  </si>
  <si>
    <t>Once per encounter, as a swift action, allies within 6 squares of you heal damage equal to your heroic level.</t>
  </si>
  <si>
    <t>Savage Reputation</t>
  </si>
  <si>
    <t>All opponents within 6 squares of you take -1 penalty on all attacks.</t>
  </si>
  <si>
    <t>As a standard action, you can make a single melee attack against a target within reach; if it hits, you deal no damage, but your target amust move or withdraw away from you on its next turn.</t>
  </si>
  <si>
    <t>Raider's Frenzy</t>
  </si>
  <si>
    <t>Once per round, when one of your allies in 6 squares damages an enemy, you grant all allies within line of sight a bonus equal to half your class level to damage until the end of your next turn.</t>
  </si>
  <si>
    <t>Raider's Surge</t>
  </si>
  <si>
    <t>As a standard action, you can make a Deception or Persuasion check against each enemy within line of sight. If the check succeeds against Will Defense, that enemy must withdraw on its next action or take a -1 penalty to attack for the encounter.</t>
  </si>
  <si>
    <t>Take Them Alive</t>
  </si>
  <si>
    <t>Whenever you or any of your allies within 6 squares of you reduces a target to 0 hit points, you can choose to treat that opponent as though they had been reduced to 0 by stun damage.</t>
  </si>
  <si>
    <t>Armored Spacer</t>
  </si>
  <si>
    <t>You can use armored spacesuits as if you have Armor Proficiency (heavy)</t>
  </si>
  <si>
    <t>Attract Privateer</t>
  </si>
  <si>
    <t>You gain a nonheroic privateer of three quarters your class level to accompany you
(Enter number of times taken)</t>
  </si>
  <si>
    <t>Blaster and Blade I</t>
  </si>
  <si>
    <t>You may make a free attack with a pistol whenever you make a single attack with an advanced melee weapon</t>
  </si>
  <si>
    <t>Blaster and Blade II</t>
  </si>
  <si>
    <t>You may treat an advanced melee weapon as two-handed when wielding it with a blaster pistol</t>
  </si>
  <si>
    <t>Blaster and Blade III</t>
  </si>
  <si>
    <t>You can make a full attack with a pistol and advanced melee weapon as a standard action</t>
  </si>
  <si>
    <t>Boarder</t>
  </si>
  <si>
    <t>You ignore cover, but not improved cover, when aboard a starship or space station</t>
  </si>
  <si>
    <t>Ion Mastery</t>
  </si>
  <si>
    <t>You gain +1 to attack rolls and deal +1 die damage when using ion weapons</t>
  </si>
  <si>
    <t>Reduce penalty to attack rolls when making multiple attacks with advanced melee weapons by 2
(Enter number of times taken)</t>
  </si>
  <si>
    <t>Preserving Shot</t>
  </si>
  <si>
    <t>Upon dealing enough damage to destroy a vehicle with vehicle weaponry, you can instead deal half damage, move it -1 step down the condition track and disable its sublight engines and hyperdrive</t>
  </si>
  <si>
    <t>Bring them Back</t>
  </si>
  <si>
    <t>You may use Treat Injury to revivify on a target that has died within a number of rounds equal to half your heroic level</t>
  </si>
  <si>
    <t>Emergency Team</t>
  </si>
  <si>
    <t>Allies automatically succeed on aid another attempts for you to Treat Injury</t>
  </si>
  <si>
    <t>Extra First Aid</t>
  </si>
  <si>
    <t>You may use Treat Injury to perform first aid on a target once more per day</t>
  </si>
  <si>
    <t>Medical Miracle</t>
  </si>
  <si>
    <t>Make a DC 20 Treat Injury check to give an adjacent target an immediate second wind</t>
  </si>
  <si>
    <t>Natural Healing</t>
  </si>
  <si>
    <t>You may use Treat Injury to perform first aid, treat disease and treat poison without a medical kit, provided appropriate substitutes</t>
  </si>
  <si>
    <t>Steady Under Pressure</t>
  </si>
  <si>
    <t>You may reroll any Treat Injury check and keep the better result</t>
  </si>
  <si>
    <t>Battlefield Medic</t>
  </si>
  <si>
    <t>You may use Treat Injury to perform first aid as a standard action</t>
  </si>
  <si>
    <t>Second Chance</t>
  </si>
  <si>
    <t>Your patient does not take damage, nor die, from you failing a Treat Injury check</t>
  </si>
  <si>
    <t>Advantageous Strike</t>
  </si>
  <si>
    <t>+5 to attacks of opportunity with proficient weapons</t>
  </si>
  <si>
    <t>Dirty Tricks</t>
  </si>
  <si>
    <t>Feint as two swift actions against an opponent you threaten rather than a standard action</t>
  </si>
  <si>
    <t>Dual Weapon Flourish I</t>
  </si>
  <si>
    <t>Make a free single attack with your second light weapon whenever making a single attack</t>
  </si>
  <si>
    <t>Dual Weapon Flourish II</t>
  </si>
  <si>
    <t>Make a full attack with two light weapons as a standard action rather than a full-round action</t>
  </si>
  <si>
    <t>Master of Elegance</t>
  </si>
  <si>
    <t>You may add your Dexterity bonus instead of your Strength bonus to damage rolls with a light weapon</t>
  </si>
  <si>
    <t>Out of Nowhere</t>
  </si>
  <si>
    <t>Once per encounter, as a free action, make an attack with a light weapon after a successful feint</t>
  </si>
  <si>
    <t>Single Weapon Flourish I</t>
  </si>
  <si>
    <t>You may move your speed as a free action when making a full attack with a single light melee weapon</t>
  </si>
  <si>
    <t>Single Weapon Flourish II</t>
  </si>
  <si>
    <t>Make a full attack with a single light weapon as a standard action rather than a full-round action</t>
  </si>
  <si>
    <t>Breach Cover</t>
  </si>
  <si>
    <t>When you fire or throw a weapon with a burst or splash radius at a target with cover, you ignore that cover.</t>
  </si>
  <si>
    <t>Breaching Explosive</t>
  </si>
  <si>
    <t>You ignore the damage threshold of doors and walls when using mines and fixed (non-grenade) explosives.</t>
  </si>
  <si>
    <t>Prepared Explosive</t>
  </si>
  <si>
    <t>When you use a mine, you can choose to have the blast radius become difficult terrain after the explosive has detonated. Alternately, you can have the explosive deal no damage and instead turn difficult terrain into normal terrain.</t>
  </si>
  <si>
    <t>Problem Solver</t>
  </si>
  <si>
    <t>As a swift action designate a vehicle within your line of sight whose pilot can hear and understand you; the pilot ignores difficult terrain and gains a +5 bonus on all Pilot checks made to avoid hazards and collisions until the start of your next turn.</t>
  </si>
  <si>
    <t>Repairs on the Fly</t>
  </si>
  <si>
    <t>You can use the Repair application of the Mechanics skill to repair a droid or object as a standard action. You can gain the benefits of this talent only once per day per droid, object, or vehicle repaired.</t>
  </si>
  <si>
    <t>Droid Expert</t>
  </si>
  <si>
    <t>When you repair a droid, you repair 1 additional hit point for each point by which your Mechanics check beats the base DC of 20.</t>
  </si>
  <si>
    <t>Quick Modifications</t>
  </si>
  <si>
    <t>When you create a field-created weapon (as per the class feature], you can choose one weapon modification from the Tech Specialist feat (see page 21 of Starships of the Galaxy) to apply to the created weapon at the time of creation.</t>
  </si>
  <si>
    <t>Sabotage Device</t>
  </si>
  <si>
    <t>As a swift action, you can sabotage any object or weapon powered by an energy cell so that it becomes a grenade.</t>
  </si>
  <si>
    <t>Tech Savant</t>
  </si>
  <si>
    <t>As a standard action, you can increase the speed of one adjacent droid or vehide you occupy by 1 square (applied to any method of locomotion) until the end of your next turn.</t>
  </si>
  <si>
    <t>Vehicular Boost</t>
  </si>
  <si>
    <t>As a standard action, you can make a DC 15 Mechanics check to grant one vehicle you occupy a number of bonus hit points equal to 5 × your class level.</t>
  </si>
  <si>
    <t>Disciplined Trickery</t>
  </si>
  <si>
    <t>Allow an ally in 12 squares to reroll a Deception or Stealth check, but keep the second result</t>
  </si>
  <si>
    <t>Group Perception</t>
  </si>
  <si>
    <t>Whenever you roll a Perception check, all allies in 6 squares do the same and you take the highest</t>
  </si>
  <si>
    <t>Hasty Withdrawl</t>
  </si>
  <si>
    <t>Target up to your Charisma modifier in allies and grant them a free Withdraw action</t>
  </si>
  <si>
    <t>Stealthy Withdrawl</t>
  </si>
  <si>
    <t>When making Hasty Withdrawl, an ally can make a free Stealth check</t>
  </si>
  <si>
    <t>Stalwart Subordanates</t>
  </si>
  <si>
    <t>Whenever an ally in 12 squares has its Will Defense targeted by a skill, the enemy must reroll and take the lower result</t>
  </si>
  <si>
    <t>Remove mind-affecting or fear effect from ally and grant 10+ class level bonus hit points</t>
  </si>
  <si>
    <t>Assault Tactics</t>
  </si>
  <si>
    <t>Make a DC 15 Knowledge (tactics) check as a move action to provide you and allies with +1d6 points of damage to a designated target with each successful melee or ranged attack until the start of your next turn</t>
  </si>
  <si>
    <t>Exploit Weakness</t>
  </si>
  <si>
    <t>When you use the Assault Tactics talent on an enemy, the target takes a cumulative -1 penaity to Reflex Defense each time it is damaged by one of your allies (maximum -5). This penaity applies until the end of your next turn.</t>
  </si>
  <si>
    <t>Deployment Tactics</t>
  </si>
  <si>
    <t>Make a DC 15 Knowledge (tactics) check as a move action to provide you and allies with a +1 bonus to attack rolls against flanked opponents or Reflex Defense against attacks of opportunity until the start of your next turne</t>
  </si>
  <si>
    <t>Field Tactics</t>
  </si>
  <si>
    <t>Make a DC 15 Knowledge (tactics) check as a move action to provide you and allies with a +10 cover bonus to Reflex Defense from available cover until the start of your next turn</t>
  </si>
  <si>
    <t>Outmaneuver</t>
  </si>
  <si>
    <t>Make a DC 15 Knowledge (tactics) check as a standard action to deny enemies within line of sight any competence, insight or morale bonuses to attack rolls and any dodge bonses to Reflex Defense until the start of your next turn</t>
  </si>
  <si>
    <t>One for the Team</t>
  </si>
  <si>
    <t>You can take half or all of the damage dealt to an adjacent ally from a single attack, and vice versa</t>
  </si>
  <si>
    <t>Grand Leader</t>
  </si>
  <si>
    <t>As a swift action, once per encounter, you can grant bonus hit points equal to 5 + one-half your character level to all allies within 20 squares of you and in your line of sight.</t>
  </si>
  <si>
    <t>Shift Defense I</t>
  </si>
  <si>
    <t>As a swift action, you can take a -2 penalty to one defense to gain a +1 bonus to another defense until the start of your next turn</t>
  </si>
  <si>
    <t>Shift Defense II</t>
  </si>
  <si>
    <t>As a swift action, you can take a -5 penalty to one defense to gain a +2 bonus to another defense until the start of your next turn</t>
  </si>
  <si>
    <t>Shift Defense III</t>
  </si>
  <si>
    <t>As a swift action, you can take a -5 penalty to two defenses to gain a +5 bonus to  the other defense until the start of your next turn</t>
  </si>
  <si>
    <t>Tactical Edge</t>
  </si>
  <si>
    <t>Assault Tactics, Deployment Tactics and Field Tactics can be used as swift actions</t>
  </si>
  <si>
    <t>Uncanny Defense</t>
  </si>
  <si>
    <t>Once per day, you can add one-half your officer class level to all your defenses for one round. You must declare that you are using this talent at the beginning of your turn. The benefits last until the beginning of your next turn.</t>
  </si>
  <si>
    <t>Designate a target as a swift action for weapon batteries to gain an extra die of damage for every 2 points their attack exceeds the target's Reflex Defense, and also allow one weapon system to make a single attack during Tactical Fire</t>
  </si>
  <si>
    <t>Fleet Deployment</t>
  </si>
  <si>
    <t>As a full-round action grant a number of vehicles equal to your class level within your line of sight the ability to move their speed immediately</t>
  </si>
  <si>
    <t>Fleet Tactics</t>
  </si>
  <si>
    <t>Designate a single vehicle as a standard action and succeed at a DC 15 Knowledge (tactics) check to grant all allied gunners within line of sight an additional die of damage with ranged attacks</t>
  </si>
  <si>
    <t>It's a Trap!</t>
  </si>
  <si>
    <t>Once per encounter as a swift action grant the pilot of any vehicle within line of sight an immediate move action</t>
  </si>
  <si>
    <t>Legendary Commander</t>
  </si>
  <si>
    <t>Capital Ships under your command calculate Reflex Defense as if it had Improved Armor Defense, with gunners gaining either half their heroic level or your heroic level to damage and the quality level of generic crew increases by one</t>
  </si>
  <si>
    <t>Recruit Enemy</t>
  </si>
  <si>
    <t>Once per encounter make a Persuasion check against Will Defense to deal half damage to the target and move it -1 step on the condition track, and the target becomes your ally and friendly. If the target is of a higher level than you it gains a +5 bonus to its Will Defense.</t>
  </si>
  <si>
    <t>Bolstered Numbers</t>
  </si>
  <si>
    <t>Whenever you successfully use Recruit Enemy on a target, you and all allies within line of sight gain a +2 morale bonus to attack rolls until the end of the encounter.
Prerequisite: Recruit Enemy.</t>
  </si>
  <si>
    <t>Noble Sacrifice</t>
  </si>
  <si>
    <t>Whenever you successfully use Recruit Enemy on a target, if that target is reduced to 0 hit points or moved to the bottom of the condition track, as a reaction you can grant yourself and all allies within line of sight a number of bonus hit points equal to 10 + your class level. Damage is subtracted from bonus hit points first, and any bonus hit points remaining at the end of the encounter are lost. Bonus hit points do not stack. No bonus hit points may be granted if you or an ally reduce the target to 0 hit points or move it to the bottom of the condition track.
Prerequisite: Recruit Enemy.</t>
  </si>
  <si>
    <t>lf you successfully use Recruit Enemy on a target and that target can catch a second wind, the target can to so immediately as a reaction.
Prerequisite: Recruit Enemy.</t>
  </si>
  <si>
    <t>Team Recruiting</t>
  </si>
  <si>
    <t>You can use your Recruit Enemy talent whenever you or an ally would deal enough damage to kill a target, instead of only when you do.
Prerequisite: Recruit Enemy.</t>
  </si>
  <si>
    <t>Preternatural Senses</t>
  </si>
  <si>
    <t>Once per encounter, as a reaction, you can add one half your class level to the defense score of your choice</t>
  </si>
  <si>
    <t>Once per round, whenever an ally successfully damage an opponent, you can take a swift action as a reaction</t>
  </si>
  <si>
    <t>Find an Opening</t>
  </si>
  <si>
    <t>Whenever you would use Seize the Moment, you can forgo the swift action to be able to aim as a single swift action on your next turn</t>
  </si>
  <si>
    <t>Double Up</t>
  </si>
  <si>
    <t>Once per encounter, whenever you would use Seize the Moment, you can forgo the extra swift action to make an immediate attack against the damaged opponent, your damage counting as a part of your ally's attack for overcoming DR and damage threshold</t>
  </si>
  <si>
    <t>Uncanny Instincts</t>
  </si>
  <si>
    <t>Once per encounter whenever an opponent successfully deals damage to you, you can move 1 square as a reaction without provoking</t>
  </si>
  <si>
    <t>Opportunistic Defense</t>
  </si>
  <si>
    <t>Once per encounter, whenever you would use Uncanny Instincts, you can forgo the extra movement and instead increase your Reflex Defense by 5 until the end of your next turn</t>
  </si>
  <si>
    <t>Tangle Up</t>
  </si>
  <si>
    <t>As a standard action, you can make a non-area attack against an opponent within range. If it hits, you deal half your normal damage, but your opponent loses its next move action</t>
  </si>
  <si>
    <t>Confounding Attack</t>
  </si>
  <si>
    <t>Once per encounter, whenever you would use Uncanny Instincts, you can forgo the movement to make an immediate attack against the opponent. If your attack is melee, hits, and deals damage, you and your opponent switch places</t>
  </si>
  <si>
    <t>Bunker Blaster</t>
  </si>
  <si>
    <t>If you are adjacent to an object that can provide you with cover from a target, you can aim at that target as a move action.</t>
  </si>
  <si>
    <t>Enhance Cover</t>
  </si>
  <si>
    <t>As a swift action, you can designate a single ally within your line of sight who has cover from one or more enemies. That ally is considered instead to have improved cover against those enemies until the start of your next turn as long as the ally still has cover.
Escort Fighter: You can spend a swift action to designate one adjacent ally. Until the start of your next turn. if you move. that ally can also move the same number of squares, provided that the ally ends its movement adjacent to you. You cannot move a distance greater than the ally's speed.</t>
  </si>
  <si>
    <t>Escort Fighter</t>
  </si>
  <si>
    <t>You can spend a swift action to designate one adjacent ally. Until the start of your next turn. if you move. that ally can also move the same number of squares, provided that the ally ends its movement adjacent to you. You cannot move a distance greater than the ally's speed.</t>
  </si>
  <si>
    <t>Safe Passage</t>
  </si>
  <si>
    <t>Once per turn, you can spend a move action to allow one ally within line of sight to move up to its speed as a reaction. If a target makes an attack of opportunity against the ally during its movement. you can make an attack of opportunity against that target.
Prerequisite: Escort Fighter.</t>
  </si>
  <si>
    <t>Safe Zone</t>
  </si>
  <si>
    <t>As a standard action, you can identify a safe zone, within which your allies gain certain advantages. You designate a 4-by-4 square area of the combat area as a safe zone; at least 1 square of the safe zone must be the square that you currently occupy. Each ally who starts his or her turn within the safe zone gains a +2 circumstance bonus to his or her Fortitude Defense and Will Defense until the start of the alley's next turn. The safe zone lasts until the end of the encounter, and you can have only one safe zone in effect at a time. You can create a new safe zone as a standard action, dismissing the old safe zone and replacing it with the new one, but no square of the old safe zone can overlap with any square of the new safe zone. You cannot create a safe zone in a space that overlaps another pathfinder's safe zone.</t>
  </si>
  <si>
    <t>Defensive Measures</t>
  </si>
  <si>
    <t>All enemies treat your safe zone as difficult terrain.
Prerequisite: Safe Zone.</t>
  </si>
  <si>
    <t>Launch Point</t>
  </si>
  <si>
    <t>Any ally who starts his or her turn within your safe zone and then exits the zone gains a +2 bonus to attack rolls before the end of that ally's turn, provided that the ally is not within your safe zone when the attack is made.
Prerequisite: Safe Zone.</t>
  </si>
  <si>
    <t>Obscuring Defenses</t>
  </si>
  <si>
    <t>Enemies that fire into your safe zone take a -2 penalty to attack rolls.
Prerequisite: Safe Zone.</t>
  </si>
  <si>
    <t>Relocate</t>
  </si>
  <si>
    <t>You can dismiss your safe zone as a swift action, ending its current effects. Any allies in the space your safe zone was occupying gain a +2 bonus to their speed until the start of your next turn. When you use this talent, you cannot create a new safe zone until the start of your next turn. 
Prerequisite: Safe Zone.</t>
  </si>
  <si>
    <t>Zone of Recouperation</t>
  </si>
  <si>
    <t>Any ally who catches a second wind while within your safe zone regains a number of additional hit points equal to your class level.
Prerequisite: Safe Zone.</t>
  </si>
  <si>
    <t>Device Jammer</t>
  </si>
  <si>
    <t>Make a DC 20 Mechanics check as a full-round action to disable all electronic equipment of a particular type (except for droid, vehicle or weapon) within 12 squares for the rest of the encounter</t>
  </si>
  <si>
    <t>Droid Jammer</t>
  </si>
  <si>
    <t>Make a Mechanics check as a full-round action against the Will Defense of any droid that comes within 6 squares of you for the rest of the encounter to allow them to only take swift actions</t>
  </si>
  <si>
    <t>Mine Mastery</t>
  </si>
  <si>
    <t>You may place a mine as a standard action</t>
  </si>
  <si>
    <t>Skilled Demolitionist</t>
  </si>
  <si>
    <t>You can set a detonator as a swift action, and your explosives never detonate while you are setting them</t>
  </si>
  <si>
    <t>Shaped Explosion</t>
  </si>
  <si>
    <t>Choose to change an explosion into a line twice the radius or a cone three times the radius of the original explosion</t>
  </si>
  <si>
    <t>Extreme Explosion</t>
  </si>
  <si>
    <t>Increase the blast radius of an explosion by 1 square</t>
  </si>
  <si>
    <t>Blaster Turret I</t>
  </si>
  <si>
    <t>Create a turret once per encounter as a standard action, which fires at a target you designate once per round whilst adjacent</t>
  </si>
  <si>
    <t>Blaster Turret II</t>
  </si>
  <si>
    <t>Your turret is more powerful, and can be controlled at a range of 12 squares</t>
  </si>
  <si>
    <t>Blaster Turret III</t>
  </si>
  <si>
    <t>Your turret can fire twice per round, and gains DR 5</t>
  </si>
  <si>
    <t>Ion Turret</t>
  </si>
  <si>
    <t>Your turret can deal ion damage</t>
  </si>
  <si>
    <t>Stun Turret</t>
  </si>
  <si>
    <t>Your turret can deal stun damage</t>
  </si>
  <si>
    <t>Turret Self-Destruct</t>
  </si>
  <si>
    <t>Your turret explodes in a 2-square radius when it reaches 0 hit points unless you disable it</t>
  </si>
  <si>
    <t>Adrenaline Implant</t>
  </si>
  <si>
    <t>1/encounter give willing creature 10 bonus hit points per round</t>
  </si>
  <si>
    <t>Precision Implant</t>
  </si>
  <si>
    <t>1/encounter give willing creature +1 equipment bonus to attack rolls</t>
  </si>
  <si>
    <t>Resilience Implant</t>
  </si>
  <si>
    <t>1/encounter give +5 equipment bonus to damage threshold to willing creature</t>
  </si>
  <si>
    <t>Speed Implant</t>
  </si>
  <si>
    <t>1/encounter increase target's base speed by 2</t>
  </si>
  <si>
    <t>Strength Implant</t>
  </si>
  <si>
    <t>1/encounter grant +1 die of melee damage to willing creature</t>
  </si>
  <si>
    <t>Biotech Mastery</t>
  </si>
  <si>
    <t>Take 10 when installing biotech and at half cost and time</t>
  </si>
  <si>
    <t>Expert Shaper</t>
  </si>
  <si>
    <t>Reroll any Treat Injury check to repair or modify biotech</t>
  </si>
  <si>
    <t>Expedient Mending</t>
  </si>
  <si>
    <t>You can temporarily mend a biotech item as a standard action</t>
  </si>
  <si>
    <t>Master Mender</t>
  </si>
  <si>
    <t>When you temporarily mend a biotech device it moves up 4 steps and only 3 steps down at the end of the encounter</t>
  </si>
  <si>
    <t>Skilled Implanter</t>
  </si>
  <si>
    <t>When you use Biotech Surgery, biotech attack against patient is halved</t>
  </si>
  <si>
    <t>Affliction</t>
  </si>
  <si>
    <t>A single opponent damaged by a Force power of yours takes 2d6 damage at the start of its next turn</t>
  </si>
  <si>
    <t>Drain Force</t>
  </si>
  <si>
    <t>Once per encounter, upon damaging a Force-sensitive opponent, you regain a spent Force power and they lose a Force Point</t>
  </si>
  <si>
    <t>Dark Healing</t>
  </si>
  <si>
    <t>Spend a Force Point as a standard action to make an attack roll against the Fortitude Defense or a target within 6 squares, dealing 1d6 points of damage per class level and healing yourself an equivalent amount on a hit</t>
  </si>
  <si>
    <t>Improved Dark Healing</t>
  </si>
  <si>
    <t>Your Dark Healing target may be within 12 squares, and you do half damage and heal even on a failed attack</t>
  </si>
  <si>
    <t>Dark Healing Field</t>
  </si>
  <si>
    <t>Spend a Force Point once per encounter to make a Use the Force check against the Fortitude Defense of three targets within 12 squares  to deal 1d6 damage per class level and heal half that amount, or half if you miss</t>
  </si>
  <si>
    <t>Dark Scourge</t>
  </si>
  <si>
    <t>+1 bonus to attack rolls against Jedi</t>
  </si>
  <si>
    <t>Dark Side Adept</t>
  </si>
  <si>
    <t>You can reroll Use the Force checks to activate dark side Force powers, but must keep the result of the reroll</t>
  </si>
  <si>
    <t>Dark Side Master</t>
  </si>
  <si>
    <t>You can reroll Use the Force checks to activate dark side Force powers and keep the better result by spending a Force Point</t>
  </si>
  <si>
    <t>You can create a Sith Talisman to augment your Force powers, or imbue a weapon with the Sith alchemical weapon template</t>
  </si>
  <si>
    <t>Force Deception</t>
  </si>
  <si>
    <t>Deception checks can be made with Use the Force, and Deception is considered a trained skill</t>
  </si>
  <si>
    <t>Stolen Form</t>
  </si>
  <si>
    <t>Gain a lightsaber form from the Jedi Knight Lightsaber Forms talent tree
(Enter number of times taken)</t>
  </si>
  <si>
    <t>Wicked Strike</t>
  </si>
  <si>
    <t>Upon scoring a critical hit with a lightsaber, spend a Force Point to move the target -2 steps along the condition track</t>
  </si>
  <si>
    <t>Your knowledge of Sith Alchemy allows you to imbue certain objects with the power of the dark side. You can perform any of the following alchemical transformations, though each time you do so, increase your Dark Side Score by 1</t>
  </si>
  <si>
    <t>Cause Mutation</t>
  </si>
  <si>
    <t>You can use your mastery of Sith alchemy to create mutated abominations. You must have access to a willing (or unconscious) creature to which you will apply the Sith Abomination template or the Chrysalis Beast template. You also need a medical lab outfitted for the process, which requires a number of days equal to the creature’s modified CL. You must spend a Force Point at the completion of the process to complete the transformation. A creature you have mutated is considered to be a domesticated creature, but for you only (unless it was already a domesticated creature before its mutation)</t>
  </si>
  <si>
    <t>Sith Alchemy Specialist</t>
  </si>
  <si>
    <t>You can modify an object with Sith alchemy so that it gains a specific trait. You can only perform one modification at a time. Unless otherwise noted, you cannot grant more than one benefit to single object, and you cannot apply the same benefit more than once. You must spend a Force Point and devote 1 hour of uninterrupted work to apply a trait to the relevant object, and when you do so, you increase your Dark Side Score by 1</t>
  </si>
  <si>
    <t>Rapid Alchemy</t>
  </si>
  <si>
    <t>As a standard action, you can perform minor alchemical alterations to a melee weapon you wield. For the remainder of the encounter, you gain a +2 equipment bonus on attack rolls with that weapon. Additionally, once before the end of the encounter, you can sacrifice this bonus as a free action to gain a +5 equipment bonus on a single damage roll you make with that weapon</t>
  </si>
  <si>
    <t>Focus Terror</t>
  </si>
  <si>
    <t>1/encounter all allies move +2 steps up the condition track but suffer -2 to attacks and skills for character level rounds</t>
  </si>
  <si>
    <t>Desperate Measures</t>
  </si>
  <si>
    <t>1/encounter grant all allies immediate attack at -5 penalty</t>
  </si>
  <si>
    <t>Incite Rage</t>
  </si>
  <si>
    <t>1/encounter grant all allies +1 bonus on attack rolls but -2 on Reflex Defense</t>
  </si>
  <si>
    <t>Power of Hatred</t>
  </si>
  <si>
    <t>1/encounter all allies at 1/2 hit points gain bonus hit points equal to your character level</t>
  </si>
  <si>
    <t>Enhanced Vision</t>
  </si>
  <si>
    <t>When actively looking for hidden enemies, you can make a Perception check as a swift action instead of a standard action</t>
  </si>
  <si>
    <t>Triangulate</t>
  </si>
  <si>
    <t>If you and at least one other ally have line of sight to and are aware of a target, you and allies that can hear and understand you can reroll one ranged attack roll against that target, accepting the second result even if it is worse. You and your allies can only gain the benefit of this talent once per encounter</t>
  </si>
  <si>
    <t>Mark the Target</t>
  </si>
  <si>
    <t>Whenever you damage a target with a non-area ranged attack, you may designate one ally within your line of sight as a swift action. Your target is considered flat-footed against that ally's first attack made before the start of your next turn.</t>
  </si>
  <si>
    <t>Maximize Cover</t>
  </si>
  <si>
    <t>When an opponent uses the aim action to negate your cover, you can make a Stealth check opposed by the attacker's Initiative check. If successful, you retain your cover bonus.</t>
  </si>
  <si>
    <t>Impenetrable Cover</t>
  </si>
  <si>
    <t>Whenever you have cover against a target, you gain DR equal to your cIassievei against that target until the start of your next turn, provided you still have cover from the target at the time the attack is made.</t>
  </si>
  <si>
    <t>Invisible Attacker</t>
  </si>
  <si>
    <t>If your target is unaware of you, your ranged attacks deal + 1 die of damage against that target.</t>
  </si>
  <si>
    <t>Soften the Target</t>
  </si>
  <si>
    <t>Whenever you damage a target with a ranged attack, you may designate one ally within your line of sight as a swift action. The ally you designate ignores the target's damage reduction and SR (if any) until the start of your next turn.</t>
  </si>
  <si>
    <t>Shellshock</t>
  </si>
  <si>
    <t>Whenever you damage a target that is unaware of you with an area attack, that target is considered flat-footed until the start of your next turn.</t>
  </si>
  <si>
    <t>[Jedi - Jedi Consular] Adept Negotiator</t>
  </si>
  <si>
    <t>[Jedi - Jedi Consular] Aggressive Negotiator</t>
  </si>
  <si>
    <t>[Jedi - Jedi Consular] Consular's Wisdom</t>
  </si>
  <si>
    <t>[Jedi - Jedi Consular] Force Persuasion</t>
  </si>
  <si>
    <t>[Jedi - Jedi Consular] Master Negotiator</t>
  </si>
  <si>
    <t>[Jedi - Jedi Consular] Adversary Lore</t>
  </si>
  <si>
    <t>[Jedi - Jedi Consular] Know Weakness</t>
  </si>
  <si>
    <t>[Jedi - Jedi Consular] Cleanse Mind</t>
  </si>
  <si>
    <t>[Jedi - Jedi Consular] Collective Visions</t>
  </si>
  <si>
    <t>[Jedi - Jedi Consular] Consular's Vitality</t>
  </si>
  <si>
    <t>[Jedi - Jedi Consular] Improved Consular's Vitality</t>
  </si>
  <si>
    <t>[Jedi - Jedi Consular] Entreat Aid</t>
  </si>
  <si>
    <t>[Jedi - Jedi Consular] Force of Will</t>
  </si>
  <si>
    <t>[Jedi - Jedi Consular] Guiding Strikes</t>
  </si>
  <si>
    <t>[Jedi - Jedi Consular] Renew Vision</t>
  </si>
  <si>
    <t>[Jedi - Jedi Consular] Recall</t>
  </si>
  <si>
    <t>[Jedi - Jedi Consular] Skilled Advisor</t>
  </si>
  <si>
    <t>[Jedi - Jedi Consular] WatchCircle Initiate</t>
  </si>
  <si>
    <t>[Jedi - Jedi Consular] Visionary Attack</t>
  </si>
  <si>
    <t>[Jedi - Jedi Consular] Visionary Defense</t>
  </si>
  <si>
    <t>[Jedi - Jedi Guardian] Acrobatic Recovery</t>
  </si>
  <si>
    <t>[Jedi - Jedi Guardian] Battle Meditation</t>
  </si>
  <si>
    <t>[Jedi - Jedi Guardian] Improved Battle Meditation</t>
  </si>
  <si>
    <t>[Jedi - Jedi Guardian] Close Maneuvering</t>
  </si>
  <si>
    <t>[Jedi - Jedi Guardian] Cover Escape</t>
  </si>
  <si>
    <t>[Jedi - Jedi Guardian] Defensive Acuity</t>
  </si>
  <si>
    <t>[Jedi - Jedi Guardian] Elusive Target</t>
  </si>
  <si>
    <t>[Jedi - Jedi Guardian] Exposing Strike</t>
  </si>
  <si>
    <t>[Jedi - Jedi Guardian] Grenade Defense</t>
  </si>
  <si>
    <t>[Jedi - Jedi Guardian] Guardian Strike</t>
  </si>
  <si>
    <t>[Jedi - Jedi Guardian] Force Intuition</t>
  </si>
  <si>
    <t>[Jedi - Jedi Guardian] Forceful Warrior</t>
  </si>
  <si>
    <t>[Jedi - Jedi Guardian] Hold the Line</t>
  </si>
  <si>
    <t>[Jedi - Jedi Guardian] Immovable</t>
  </si>
  <si>
    <t>[Jedi - Jedi Guardian] Mobile Combatant</t>
  </si>
  <si>
    <t>[Jedi - Jedi Guardian] Resilience</t>
  </si>
  <si>
    <t>[Jedi - Jedi Sentinel] Clear Mind</t>
  </si>
  <si>
    <t>[Jedi - Jedi Sentinel] Force Haze</t>
  </si>
  <si>
    <t>[Jedi - Jedi Sentinel] Persistant Haze</t>
  </si>
  <si>
    <t>[Jedi - Jedi Sentinel] Unseen Eyes</t>
  </si>
  <si>
    <t>[Jedi - Jedi Sentinel] Dampen Presence</t>
  </si>
  <si>
    <t>[Jedi - Jedi Sentinel] Dark Side Sense</t>
  </si>
  <si>
    <t>[Jedi - Jedi Sentinel] Dark Side Bane</t>
  </si>
  <si>
    <t>[Jedi - Jedi Sentinel] Dark Side Scourge</t>
  </si>
  <si>
    <t>[Jedi - Jedi Sentinel] Resist the Dark Side</t>
  </si>
  <si>
    <t>[Jedi - Jedi Sentinel] Gradual Resistance</t>
  </si>
  <si>
    <t>[Jedi - Jedi Sentinel] Master of the Great Hunt</t>
  </si>
  <si>
    <t>[Jedi - Jedi Sentinel] Prime Targets</t>
  </si>
  <si>
    <t>[Jedi - Jedi Sentinel] Reap Retribution</t>
  </si>
  <si>
    <t>[Jedi - Jedi Sentinel] Sentinel Strike</t>
  </si>
  <si>
    <t>[Jedi - Jedi Sentinel] Dark Retaliation</t>
  </si>
  <si>
    <t>[Jedi - Jedi Sentinel] Sentinel's Gambit</t>
  </si>
  <si>
    <t>[Jedi - Jedi Sentinel] Sentinel's Observation</t>
  </si>
  <si>
    <t>[Jedi - Jedi Sentinel] Steel Resolve</t>
  </si>
  <si>
    <t>[Jedi - Lightsaber Combat] Block</t>
  </si>
  <si>
    <t>[Jedi - Lightsaber Combat] Riposte</t>
  </si>
  <si>
    <t>[Jedi - Lightsaber Combat] Cortosis Gauntlet Block</t>
  </si>
  <si>
    <t>[Jedi - Lightsaber Combat] Deflect</t>
  </si>
  <si>
    <t>[Jedi - Lightsaber Combat] Redirect Shot</t>
  </si>
  <si>
    <t>[Jedi - Lightsaber Combat] Precise Redirect</t>
  </si>
  <si>
    <t>[Jedi - Lightsaber Combat] Lightsaber Defense</t>
  </si>
  <si>
    <t>[Jedi - Lightsaber Combat] Precision</t>
  </si>
  <si>
    <t>[Jedi - Lightsaber Combat] Shoto Focus</t>
  </si>
  <si>
    <t>[Jedi - Lightsaber Combat] Weapon Specialization (lightsabers)</t>
  </si>
  <si>
    <t>[Jedi - Lightsaber Combat] Lightsaber Throw</t>
  </si>
  <si>
    <t>[The Force - Alter] Aversion</t>
  </si>
  <si>
    <t>[The Force - Alter] Disciplined Strike</t>
  </si>
  <si>
    <t>[The Force - Alter] Force Flow</t>
  </si>
  <si>
    <t>[The Force - Alter] Illusion</t>
  </si>
  <si>
    <t>[The Force - Alter] Illusion bond</t>
  </si>
  <si>
    <t>[The Force - Alter] Masquerade</t>
  </si>
  <si>
    <t>[The Force - Alter] Influence Savant</t>
  </si>
  <si>
    <t>[The Force - Alter] Suppress Force</t>
  </si>
  <si>
    <t>[The Force - Alter] Link</t>
  </si>
  <si>
    <t>[The Force - Alter] Telekinetic Power</t>
  </si>
  <si>
    <t>[The Force - Alter] Move Massive Object</t>
  </si>
  <si>
    <t>[The Force - Alter] Telekinetic Savant</t>
  </si>
  <si>
    <t>[The Force - Alter] Telekinetic Prodigy</t>
  </si>
  <si>
    <t>[The Force - Alter] Telepathic Link</t>
  </si>
  <si>
    <t>[The Force - Alter] Telepathic Influence</t>
  </si>
  <si>
    <t>[The Force - Control] Beast Trick</t>
  </si>
  <si>
    <t>[The Force - Control] Channel Energy</t>
  </si>
  <si>
    <t>[The Force - Control] Damage Reduction 10</t>
  </si>
  <si>
    <t>[The Force - Control] Equilibrium</t>
  </si>
  <si>
    <t>[The Force - Control] Force Recovery</t>
  </si>
  <si>
    <t>[The Force - Control] Force Exertion</t>
  </si>
  <si>
    <t>[The Force - Control] Force Focus</t>
  </si>
  <si>
    <t>[The Force - Control] Force Harmony</t>
  </si>
  <si>
    <t>[The Force - Control] Force Suppression</t>
  </si>
  <si>
    <t>[The Force - Control] Indomitable Will</t>
  </si>
  <si>
    <t>[The Force - Control] Telekinetic Stability</t>
  </si>
  <si>
    <t>[The Force - Control] The Will to Resist</t>
  </si>
  <si>
    <t>[The Force - Dark Side] Consumed by Darkness</t>
  </si>
  <si>
    <t>[The Force - Dark Side] Dark Side Savant</t>
  </si>
  <si>
    <t>[The Force - Dark Side] Drain Knowledge</t>
  </si>
  <si>
    <t>[The Force - Dark Side] Power of the Dark Side</t>
  </si>
  <si>
    <t>[The Force - Dark Side] Dark Presence</t>
  </si>
  <si>
    <t>[The Force - Dark Side] Revenge</t>
  </si>
  <si>
    <t>[The Force - Dark Side] Dark Preservation</t>
  </si>
  <si>
    <t>[The Force - Dark Side] Swift Power</t>
  </si>
  <si>
    <t>[The Force - Dark Side] Wrath of the Dark Side</t>
  </si>
  <si>
    <t>[The Force - Dark Side] Transfer Essence</t>
  </si>
  <si>
    <t>[The Force - Guardian Spirit] Guardian Spirit</t>
  </si>
  <si>
    <t>[The Force - Guardian Spirit] Crucial Advice</t>
  </si>
  <si>
    <t>[The Force - Guardian Spirit] Manifest Guardian Spirit</t>
  </si>
  <si>
    <t>[The Force - Guardian Spirit] Distracting Apparition</t>
  </si>
  <si>
    <t>[The Force - Guardian Spirit] Vital Encouragement</t>
  </si>
  <si>
    <t>[The Force - Light Side] At Peace</t>
  </si>
  <si>
    <t>[The Force - Light Side] Focused Attack</t>
  </si>
  <si>
    <t>[The Force - Light Side] Attuned</t>
  </si>
  <si>
    <t>[The Force - Light Side] Surge of Light</t>
  </si>
  <si>
    <t>[The Force - Sense] Feel the Force</t>
  </si>
  <si>
    <t>[The Force - Sense] Force Perception</t>
  </si>
  <si>
    <t>[The Force - Sense] Foresight</t>
  </si>
  <si>
    <t>[The Force - Sense] Gauge Force Potential</t>
  </si>
  <si>
    <t>[The Force - Sense] Motion of the Future</t>
  </si>
  <si>
    <t>[The Force - Sense] Psychometry</t>
  </si>
  <si>
    <t>[The Force - Sense] Visions</t>
  </si>
  <si>
    <t>[The Force - Sense] Force Pilot</t>
  </si>
  <si>
    <t>[The Force - Sense] Force Reflexes</t>
  </si>
  <si>
    <t>[The Force - Sense] Instinctive Navigation</t>
  </si>
  <si>
    <t>[The Force - Sense] Heightened Awareness</t>
  </si>
  <si>
    <t>[The Force - Sense] Shift Sense</t>
  </si>
  <si>
    <t>[Noble - Anticipation] Anticipate Movement</t>
  </si>
  <si>
    <t>[Noble - Anticipation] Forewarn Allies</t>
  </si>
  <si>
    <t>[Noble - Anticipation] Heavy Fire Zone</t>
  </si>
  <si>
    <t>[Noble - Anticipation] Get Down</t>
  </si>
  <si>
    <t>[Noble - Anticipation] Summon Aid</t>
  </si>
  <si>
    <t>[Noble - Collaborator] Double Agent</t>
  </si>
  <si>
    <t>[Noble - Collaborator] Protection</t>
  </si>
  <si>
    <t>[Noble - Collaborator] Enemy Tactics</t>
  </si>
  <si>
    <t>[Noble - Collaborator] Friendly Fire</t>
  </si>
  <si>
    <t>[Noble - Collaborator] Feed Information</t>
  </si>
  <si>
    <t>[Noble - Disgrace] Castigate</t>
  </si>
  <si>
    <t>[Noble - Disgrace] Dirty Tactics</t>
  </si>
  <si>
    <t>[Noble - Disgrace] Ambush</t>
  </si>
  <si>
    <t>[Noble - Disgrace] Misplaced Loyalty</t>
  </si>
  <si>
    <t>[Noble - Disgrace] Two-Faced</t>
  </si>
  <si>
    <t>[Noble - Disgrace] Unreadable</t>
  </si>
  <si>
    <t>[Noble - Fencing] Noble Fencing Style</t>
  </si>
  <si>
    <t>[Noble - Fencing] Demoralizing Defense</t>
  </si>
  <si>
    <t>[Noble - Fencing] Leading Feint</t>
  </si>
  <si>
    <t>[Noble - Fencing] Personal Affront</t>
  </si>
  <si>
    <t>[Noble - Fencing] Transposing Strike</t>
  </si>
  <si>
    <t>[Noble - Idealogue] Idealist</t>
  </si>
  <si>
    <t>[Noble - Idealogue] Instruction</t>
  </si>
  <si>
    <t>[Noble - Idealogue] Know Your Enemy</t>
  </si>
  <si>
    <t>[Noble - Idealogue] Known Dissident</t>
  </si>
  <si>
    <t>[Noble - Idealogue] Lead by Example</t>
  </si>
  <si>
    <t>[Noble - Gambling Leader] Assault Gambit</t>
  </si>
  <si>
    <t>[Noble - Gambling Leader] Direct Fire</t>
  </si>
  <si>
    <t>[Noble - Gambling Leader] Face the Foe</t>
  </si>
  <si>
    <t>[Noble - Gambling Leader] Lead From the Front</t>
  </si>
  <si>
    <t>[Noble - Gambling Leader] Luck Favors the Bold</t>
  </si>
  <si>
    <t>[Noble - Influence] Presence</t>
  </si>
  <si>
    <t>[Noble - Influence] Demand Surrender</t>
  </si>
  <si>
    <t>[Noble - Influence] Fluster</t>
  </si>
  <si>
    <t>[Noble - Influence] Intimidating Defense</t>
  </si>
  <si>
    <t>[Noble - Influence] Weaken Resolve</t>
  </si>
  <si>
    <t>[Noble - Influence] Improved Weaken Resolve</t>
  </si>
  <si>
    <t>[Noble - Inspiration] Bolster Ally</t>
  </si>
  <si>
    <t>[Noble - Inspiration] Inspire Confidence</t>
  </si>
  <si>
    <t>[Noble - Inspiration] Beloved</t>
  </si>
  <si>
    <t>[Noble - Inspiration] Ignite Fervor</t>
  </si>
  <si>
    <t>[Noble - Inspiration] Inspire Zeal</t>
  </si>
  <si>
    <t>[Noble - Inspiration] Willpower</t>
  </si>
  <si>
    <t>[Noble - Inspiration] Inspire Haste</t>
  </si>
  <si>
    <t>[Noble - Leadership] Born Leader</t>
  </si>
  <si>
    <t>[Noble - Leadership] Distant Command</t>
  </si>
  <si>
    <t>[Noble - Leadership] Rally</t>
  </si>
  <si>
    <t>[Noble - Leadership] Fearless Leader</t>
  </si>
  <si>
    <t>[Noble - Leadership] Reactionary Attack</t>
  </si>
  <si>
    <t>[Noble - Leadership] Tactical Savvy</t>
  </si>
  <si>
    <t>[Noble - Leadership] Commanding Presence</t>
  </si>
  <si>
    <t>[Noble - Leadership] Coordinate</t>
  </si>
  <si>
    <t>[Noble - Leadership] Trust</t>
  </si>
  <si>
    <t>[Noble - Leadership] Unwavering Ally</t>
  </si>
  <si>
    <t>[Noble - Lineage] Connections</t>
  </si>
  <si>
    <t>[Noble - Lineage] Influential Friends</t>
  </si>
  <si>
    <t>[Noble - Lineage] Powerful Friends</t>
  </si>
  <si>
    <t>[Noble - Lineage] Educated</t>
  </si>
  <si>
    <t>[Noble - Lineage] Engineer</t>
  </si>
  <si>
    <t>[Noble - Lineage] Spontaneous Skill</t>
  </si>
  <si>
    <t>[Noble - Lineage] Wealth</t>
  </si>
  <si>
    <t>[Noble - Loyal Protector] Inspire Loyalty</t>
  </si>
  <si>
    <t>[Noble - Loyal Protector] Protector Actions</t>
  </si>
  <si>
    <t>[Noble - Loyal Protector] Punishing Protection</t>
  </si>
  <si>
    <t>[Noble - Loyal Protector] Undying Loyalty</t>
  </si>
  <si>
    <t>[Noble - Provocateur] Cast Suspicion</t>
  </si>
  <si>
    <t>[Noble - Provocateur] Friend or Foe</t>
  </si>
  <si>
    <t>[Noble - Provocateur] True Betrayer</t>
  </si>
  <si>
    <t>[Noble - Provocateur] Stolen Advantage</t>
  </si>
  <si>
    <t>[Noble - Provocateur] Distress to Discord</t>
  </si>
  <si>
    <t>[Noble - Provocateur] Seize the Moment</t>
  </si>
  <si>
    <t>[Scoundrel - Brigand Talent Tree] Cheap Trick</t>
  </si>
  <si>
    <t>[Scoundrel - Brigand Talent Tree] Easy Prey</t>
  </si>
  <si>
    <t>[Scoundrel - Brigand Talent Tree] Sly Combatant</t>
  </si>
  <si>
    <t>[Scoundrel - Brigand Talent Tree] Quick Strike</t>
  </si>
  <si>
    <t>[Scoundrel - Fortune] Fool's Luck</t>
  </si>
  <si>
    <t>[Scoundrel - Fortune] Avert Disaster</t>
  </si>
  <si>
    <t>[Scoundrel - Fortune] Better Lucky Than Dead</t>
  </si>
  <si>
    <t>[Scoundrel - Fortune] Fortune's Favor</t>
  </si>
  <si>
    <t>[Scoundrel - Fortune] Gambler</t>
  </si>
  <si>
    <t>[Scoundrel - Fortune] Knack</t>
  </si>
  <si>
    <t>[Scoundrel - Fortune] Lucky Shot</t>
  </si>
  <si>
    <t>[Scoundrel - Fortune] Dumb Luck</t>
  </si>
  <si>
    <t>[Scoundrel - Fortune] Ricochet Shot</t>
  </si>
  <si>
    <t>[Scoundrel - Fortune] Uncanny Luck</t>
  </si>
  <si>
    <t>[Scoundrel - Fortune] Unlikely Shot</t>
  </si>
  <si>
    <t>[Scoundrel - Fortune] Lucky Stop</t>
  </si>
  <si>
    <t>[Scoundrel - Fortune] Labrynthine Mind</t>
  </si>
  <si>
    <t>[Scoundrel - Malkite Poisoner] Malkite Techniques</t>
  </si>
  <si>
    <t>[Scoundrel - Malkite Poisoner] Modify Poison</t>
  </si>
  <si>
    <t>[Scoundrel - Malkite Poisoner] Numbing Poison</t>
  </si>
  <si>
    <t>[Scoundrel - Malkite Poisoner] Undetectable Poison</t>
  </si>
  <si>
    <t>[Scoundrel - Malkite Poisoner] Vicious Poison</t>
  </si>
  <si>
    <t>[Scoundrel - Misfortune] Befuddle</t>
  </si>
  <si>
    <t>[Scoundrel - Misfortune] Dastardly Strike</t>
  </si>
  <si>
    <t>[Scoundrel - Misfortune] Weakening Strike</t>
  </si>
  <si>
    <t>[Scoundrel - Misfortune] Disruptive</t>
  </si>
  <si>
    <t>[Scoundrel - Misfortune] Walk the Line</t>
  </si>
  <si>
    <t>[Scoundrel - Misfortune] Cunning Strategist</t>
  </si>
  <si>
    <t>[Scoundrel - Misfortune] Hesitate</t>
  </si>
  <si>
    <t>[Scoundrel - Misfortune] Sow Confusion</t>
  </si>
  <si>
    <t>[Scoundrel - Misfortune] Seducer</t>
  </si>
  <si>
    <t>[Scoundrel - Misfortune] Seize Object</t>
  </si>
  <si>
    <t>[Scoundrel - Misfortune] Skirmisher</t>
  </si>
  <si>
    <t>[Scoundrel - Misfortune] Improved Skirmisher</t>
  </si>
  <si>
    <t>[Scoundrel - Misfortune] Sneak Attack</t>
  </si>
  <si>
    <t>[Scoundrel - Misfortune] Backstabber</t>
  </si>
  <si>
    <t>[Scoundrel - Misfortune] Improved Sneak Attack</t>
  </si>
  <si>
    <t>[Scoundrel - Misfortune] Sudden Strike</t>
  </si>
  <si>
    <t>[Scoundrel - Misfortune] Stymie</t>
  </si>
  <si>
    <t>[Scoundrel - Opportunist] Advantageous Opening</t>
  </si>
  <si>
    <t>[Scoundrel - Opportunist] Thrive on Chaos</t>
  </si>
  <si>
    <t>[Scoundrel - Opportunist] Retribution</t>
  </si>
  <si>
    <t>[Scoundrel - Opportunist] Vindication</t>
  </si>
  <si>
    <t>[Scoundrel - Opportunist] Slip By</t>
  </si>
  <si>
    <t>[Scoundrel - Outlaw Tech] Fast Repairs</t>
  </si>
  <si>
    <t>[Scoundrel - Outlaw Tech] Hotwire</t>
  </si>
  <si>
    <t>[Scoundrel - Outlaw Tech] Quick Fix</t>
  </si>
  <si>
    <t>[Scoundrel - Outlaw Tech] Personalized Modifications</t>
  </si>
  <si>
    <t>[Scoundrel - Recklessness] Find Openings</t>
  </si>
  <si>
    <t>[Scoundrel - Recklessness] Risk for Reward</t>
  </si>
  <si>
    <t>[Scoundrel - Recklessness] Hit the Deck</t>
  </si>
  <si>
    <t>[Scoundrel - Recklessness] Trick Step</t>
  </si>
  <si>
    <t>[Scoundrel - Recklessness] Lure Closer</t>
  </si>
  <si>
    <t>[Scoundrel - Run and Gun] Opportunistic Strike</t>
  </si>
  <si>
    <t>[Scoundrel - Run and Gun] Cheap Shot</t>
  </si>
  <si>
    <t>[Scoundrel - Run and Gun] No Escape</t>
  </si>
  <si>
    <t>[Scoundrel - Run and Gun] Strike and Run</t>
  </si>
  <si>
    <t>[Scoundrel - Run and Gun] Slippery Strike</t>
  </si>
  <si>
    <t>[Scoundrel - Slicer] Electronic Forgery</t>
  </si>
  <si>
    <t>[Scoundrel - Slicer] Electronic Sabotage</t>
  </si>
  <si>
    <t>[Scoundrel - Slicer] Virus</t>
  </si>
  <si>
    <t>[Scoundrel - Slicer] Gimmick</t>
  </si>
  <si>
    <t>[Scoundrel - Slicer] Master Slicer</t>
  </si>
  <si>
    <t>[Scoundrel - Slicer] Security Slicer</t>
  </si>
  <si>
    <t>[Scoundrel - Slicer] Trace</t>
  </si>
  <si>
    <t>[Scoundrel - Smuggler] Art of Concealment</t>
  </si>
  <si>
    <t>[Scoundrel - Smuggler] Fast Talker</t>
  </si>
  <si>
    <t>[Scoundrel - Smuggler] Hidden Weapons</t>
  </si>
  <si>
    <t>[Scoundrel - Smuggler] Illicit Dealings</t>
  </si>
  <si>
    <t>[Scoundrel - Smuggler] Surprise Strike</t>
  </si>
  <si>
    <t>[Scoundrel - Spacer] Hyperdriven</t>
  </si>
  <si>
    <t>[Scoundrel - Spacer] Spacehound</t>
  </si>
  <si>
    <t>[Scoundrel - Spacer] Starship Raider</t>
  </si>
  <si>
    <t>[Scoundrel - Spacer] Cramped Quarters Fighting</t>
  </si>
  <si>
    <t>[Scoundrel - Spacer] Stellar Warrior</t>
  </si>
  <si>
    <t>[Scoundrel - Spacer] Make a Break for It</t>
  </si>
  <si>
    <t>[Scoundrel - Yuuzhan Vong Biotech] Biotech Adept</t>
  </si>
  <si>
    <t>[Scoundrel - Yuuzhan Vong Biotech] Bugbite</t>
  </si>
  <si>
    <t>[Scoundrel - Yuuzhan Vong Biotech] Curved Throw</t>
  </si>
  <si>
    <t>[Scoundrel - Yuuzhan Vong Biotech] Surprising Weapons</t>
  </si>
  <si>
    <t>[Scoundrel - Yuuzhan Vong Biotech] Veiled Biotech</t>
  </si>
  <si>
    <t>[Scout - Advance Patrol Talent Tree] Mobile Combatant</t>
  </si>
  <si>
    <t>[Scout - Advance Patrol Talent Tree] Trailblazer</t>
  </si>
  <si>
    <t>[Scout - Advance Patrol Talent Tree] Watchful Step</t>
  </si>
  <si>
    <t>[Scout - Advance Patrol Talent Tree] Forward Patrol</t>
  </si>
  <si>
    <t>[Scout - Awareness] Acute Senses</t>
  </si>
  <si>
    <t>[Scout - Awareness] Expert Tracker</t>
  </si>
  <si>
    <t>[Scout - Awareness] Improved Initiative</t>
  </si>
  <si>
    <t>[Scout - Awareness] Reset Initiative</t>
  </si>
  <si>
    <t>[Scout - Awareness] Uncanny Dodge I</t>
  </si>
  <si>
    <t>[Scout - Awareness] Uncanny Dodge II</t>
  </si>
  <si>
    <t>[Scout - Awareness] Keen Shot</t>
  </si>
  <si>
    <t>[Scout - Awareness] Weak Point</t>
  </si>
  <si>
    <t>[Scout - Camouflage] Hunker Down</t>
  </si>
  <si>
    <t>[Scout - Camouflage] Dig In</t>
  </si>
  <si>
    <t>[Scout - Camouflage] Ghost Assailant</t>
  </si>
  <si>
    <t>[Scout - Camouflage] Improved Stealth</t>
  </si>
  <si>
    <t>[Scout - Camouflage] Hidden Movement</t>
  </si>
  <si>
    <t>[Scout - Camouflage] Hide in Plain Sight</t>
  </si>
  <si>
    <t>[Scout - Camouflage] Shadow Striker</t>
  </si>
  <si>
    <t>[Scout - Camouflage] Total Concealment</t>
  </si>
  <si>
    <t>[Scout - Camouflage] Slip By</t>
  </si>
  <si>
    <t>[Scout - Fringer] Barter</t>
  </si>
  <si>
    <t>[Scout - Fringer] Fringe Savant</t>
  </si>
  <si>
    <t>[Scout - Fringer] Long Stride</t>
  </si>
  <si>
    <t>[Scout - Fringer] Flee</t>
  </si>
  <si>
    <t>[Scout - Fringer] Sidestep</t>
  </si>
  <si>
    <t>[Scout - Fringer] Swift Strider</t>
  </si>
  <si>
    <t>[Scout - Fringer] Surge</t>
  </si>
  <si>
    <t>[Scout - Fringer] Jury Rigger</t>
  </si>
  <si>
    <t>[Scout - Fringer] Keep it Together</t>
  </si>
  <si>
    <t>[Scout - Hyperspace Explorer] Deep-Space Gambit</t>
  </si>
  <si>
    <t>[Scout - Hyperspace Explorer] Guidance</t>
  </si>
  <si>
    <t>[Scout - Hyperspace Explorer] Hidden Attacker</t>
  </si>
  <si>
    <t>[Scout - Hyperspace Explorer] Hyperspace Savant</t>
  </si>
  <si>
    <t>[Scout - Hyperspace Explorer] Vehicle Sneak</t>
  </si>
  <si>
    <t>[Scout - Reconnaissance] Get Into Position</t>
  </si>
  <si>
    <t>[Scout - Reconnaissance] Reconnaissance Team Leader</t>
  </si>
  <si>
    <t>[Scout - Reconnaissance] Close-Combat Assault</t>
  </si>
  <si>
    <t>[Scout - Reconnaissance] Reconnaissance Actions</t>
  </si>
  <si>
    <t>[Scout - Spy] Blend In</t>
  </si>
  <si>
    <t>[Scout - Spy] Incognito</t>
  </si>
  <si>
    <t>[Scout - Spy] Surveillance</t>
  </si>
  <si>
    <t>[Scout - Spy] Improved Surveillance</t>
  </si>
  <si>
    <t>[Scout - Spy] Intimate Knowledge</t>
  </si>
  <si>
    <t>[Scout - Spy] Traceless Tampering</t>
  </si>
  <si>
    <t>[Scout - Surveillance] Hidden Eyes</t>
  </si>
  <si>
    <t>[Scout - Surveillance] Seek and Destroy</t>
  </si>
  <si>
    <t>[Scout - Surveillance] Hunt the Hunter</t>
  </si>
  <si>
    <t>[Scout - Surveillance] Spotter</t>
  </si>
  <si>
    <t>[Scout - Surveillance] Advanced Intel</t>
  </si>
  <si>
    <t>[Scout - Survivor] Evasion</t>
  </si>
  <si>
    <t>[Scout - Survivor] Extreme Effort</t>
  </si>
  <si>
    <t>[Scout - Survivor] Sprint</t>
  </si>
  <si>
    <t>[Scout - Survivor] Surefooted</t>
  </si>
  <si>
    <t>[Scout - Unpredictable] Aggressive Surge</t>
  </si>
  <si>
    <t>[Scout - Unpredictable] Blast Back</t>
  </si>
  <si>
    <t>[Scout - Unpredictable] Second Strike</t>
  </si>
  <si>
    <t>[Scout - Unpredictable] Fade Away</t>
  </si>
  <si>
    <t>[Scout - Unpredictable] Swerve</t>
  </si>
  <si>
    <t>[Scout - Versatility] Adapt and Survive</t>
  </si>
  <si>
    <t>[Scout - Versatility] Unbalancing Adaptation</t>
  </si>
  <si>
    <t>[Scout - Versatility] Defensive Protection</t>
  </si>
  <si>
    <t>[Scout - Versatility] Quick on Your Feet</t>
  </si>
  <si>
    <t>[Scout - Versatility] Ready and Willing</t>
  </si>
  <si>
    <t>[Soldier - Armor Specialist] Armored Defense</t>
  </si>
  <si>
    <t>[Soldier - Armor Specialist] Armor Mastery</t>
  </si>
  <si>
    <t>[Soldier - Armor Specialist] Improved Armor Defense</t>
  </si>
  <si>
    <t>[Soldier - Armor Specialist] Juggernaut</t>
  </si>
  <si>
    <t>[Soldier - Armor Specialist] Second Skin</t>
  </si>
  <si>
    <t>[Soldier - Armor Specialist] Shield Expert</t>
  </si>
  <si>
    <t>[Soldier - Ambusher] Ambush Specialist</t>
  </si>
  <si>
    <t>[Soldier - Ambusher] Destructive Ambusher</t>
  </si>
  <si>
    <t>[Soldier - Ambusher] Keep It Going</t>
  </si>
  <si>
    <t>[Soldier - Ambusher] Keep Them Reeling</t>
  </si>
  <si>
    <t>[Soldier - Ambusher] Perceptive Ambusher</t>
  </si>
  <si>
    <t>[Soldier - Ambusher] Spring the Trap</t>
  </si>
  <si>
    <t>[Soldier - Brawler] Cantina Brawler</t>
  </si>
  <si>
    <t>[Soldier - Brawler] Pick a Fight</t>
  </si>
  <si>
    <t>[Soldier - Brawler] Counterpunch</t>
  </si>
  <si>
    <t>[Soldier - Brawler] Expert Grappler</t>
  </si>
  <si>
    <t>[Soldier - Brawler] Unbalance Opponent</t>
  </si>
  <si>
    <t>[Soldier - Brawler] Grabber</t>
  </si>
  <si>
    <t>[Soldier - Brawler] Gun Club</t>
  </si>
  <si>
    <t>[Soldier - Brawler] Bayonet Master</t>
  </si>
  <si>
    <t>[Soldier - Brawler] Hammerblow</t>
  </si>
  <si>
    <t>[Soldier - Brawler] Make Do</t>
  </si>
  <si>
    <t>[Soldier - Brawler] Man Down</t>
  </si>
  <si>
    <t>[Soldier - Brawler] Melee Smash</t>
  </si>
  <si>
    <t>[Soldier - Brawler] Devastating Melee Smash</t>
  </si>
  <si>
    <t>[Soldier - Brawler] Stunning Strike</t>
  </si>
  <si>
    <t>[Soldier - Brawler] Experienced Brawler</t>
  </si>
  <si>
    <t>[Soldier - Brawler] Unrelenting Assault</t>
  </si>
  <si>
    <t>[Soldier - Brawler] Strong Grab</t>
  </si>
  <si>
    <t>[Soldier - Brawler] Sucker Punch</t>
  </si>
  <si>
    <t>[Soldier - Brute Squad] Gang Leader</t>
  </si>
  <si>
    <t>[Soldier - Brute Squad] Melee Assault</t>
  </si>
  <si>
    <t>[Soldier - Brute Squad] Melee Brute</t>
  </si>
  <si>
    <t>[Soldier - Brute Squad] Melee Opportunist</t>
  </si>
  <si>
    <t>[Soldier - Brute Squad] Squad Brutality</t>
  </si>
  <si>
    <t>[Soldier - Brute Squad] Squad Superiority</t>
  </si>
  <si>
    <t>[Soldier - Commando] Battle Analysis</t>
  </si>
  <si>
    <t>[Soldier - Commando] Cover Fire</t>
  </si>
  <si>
    <t>[Soldier - Commando] Defensive Position</t>
  </si>
  <si>
    <t>[Soldier - Commando] Demolitionist</t>
  </si>
  <si>
    <t>[Soldier - Commando] Draw Fire</t>
  </si>
  <si>
    <t>[Soldier - Commando] Harm's Way</t>
  </si>
  <si>
    <t>[Soldier - Commando] Indomitable</t>
  </si>
  <si>
    <t>[Soldier - Commando] Keep Them at Bay</t>
  </si>
  <si>
    <t>[Soldier - Commando] Tough as Nails</t>
  </si>
  <si>
    <t>[Soldier - Commando] Hard Target</t>
  </si>
  <si>
    <t>[Soldier - Mercenary] Combined Fire</t>
  </si>
  <si>
    <t>[Soldier - Mercenary] Mercenary's Teamwork</t>
  </si>
  <si>
    <t>[Soldier - Mercenary] Commanding Presence</t>
  </si>
  <si>
    <t>[Soldier - Mercenary] Feared Warrior</t>
  </si>
  <si>
    <t>[Soldier - Mercenary] Dirty Fighting</t>
  </si>
  <si>
    <t>[Soldier - Mercenary] Ruthless</t>
  </si>
  <si>
    <t>[Soldier - Mercenary] Focused Warrior</t>
  </si>
  <si>
    <t>[Soldier - Mercenary] Mercenary's Grit</t>
  </si>
  <si>
    <t>[Soldier - Mercenary] Mercenary's Determination</t>
  </si>
  <si>
    <t>[Soldier - Rocket Jumper] Jet Pack Training</t>
  </si>
  <si>
    <t>[Soldier - Rocket Jumper] Burning Assault</t>
  </si>
  <si>
    <t>[Soldier - Rocket Jumper] Improved Trajectory</t>
  </si>
  <si>
    <t>[Soldier - Rocket Jumper] Jet Pack Withdraw</t>
  </si>
  <si>
    <t>[Soldier - Trooper] Comrades in Arms</t>
  </si>
  <si>
    <t>[Soldier - Trooper] Focused Targeting</t>
  </si>
  <si>
    <t>[Soldier - Trooper] Stick Together</t>
  </si>
  <si>
    <t>[Soldier - Trooper] Watch Your Back</t>
  </si>
  <si>
    <t>[Soldier - Trooper] Phalanx</t>
  </si>
  <si>
    <t>[Soldier - Shockboxer] Retaliation Jab</t>
  </si>
  <si>
    <t>[Soldier - Shockboxer] Defensive Jab</t>
  </si>
  <si>
    <t>[Soldier - Shockboxer] Nibble dodge</t>
  </si>
  <si>
    <t>[Soldier - Shockboxer] Stinging Jab</t>
  </si>
  <si>
    <t>[Soldier - Shockboxer] Stunning Shockboxer</t>
  </si>
  <si>
    <t>[Soldier - Squad Leader] Commanding Officer</t>
  </si>
  <si>
    <t>[Soldier - Squad Leader] Coordinated Tactics</t>
  </si>
  <si>
    <t>[Soldier - Squad Leader] Fire at Will</t>
  </si>
  <si>
    <t>[Soldier - Squad Leader] Squad Actions</t>
  </si>
  <si>
    <t>[Soldier - Veteran] Battlefield Remedy</t>
  </si>
  <si>
    <t>[Soldier - Veteran] Seen It All</t>
  </si>
  <si>
    <t>[Soldier - Veteran] Tested in Battle</t>
  </si>
  <si>
    <t>[Soldier - Veteran] Grizzled Warrlor</t>
  </si>
  <si>
    <t>[Soldier - Veteran] Reckless</t>
  </si>
  <si>
    <t>[Soldier - Weapon Specialist] Autofire Assault</t>
  </si>
  <si>
    <t>[Soldier - Weapon Specialist] Devastating Attack</t>
  </si>
  <si>
    <t>[Soldier - Weapon Specialist] Improved Suppression Fire</t>
  </si>
  <si>
    <t>[Soldier - Weapon Specialist] Penetrating Attack</t>
  </si>
  <si>
    <t>[Soldier - Weapon Specialist] Weapon Specialization</t>
  </si>
  <si>
    <t>[Soldier - Weapon Specialist] Crushing Assault</t>
  </si>
  <si>
    <t>[Soldier - Weapon Specialist] Disarming Attack</t>
  </si>
  <si>
    <t>[Soldier - Weapon Specialist] Impailing Assault</t>
  </si>
  <si>
    <t>[Soldier - Weapon Specialist] Stinging Assault</t>
  </si>
  <si>
    <t>[Force Traditions - Agent of Ossus] Buried Presence</t>
  </si>
  <si>
    <t>[Force Traditions - Agent of Ossus] Conceal Other</t>
  </si>
  <si>
    <t>[Force Traditions - Agent of Ossus] Insightful Aim</t>
  </si>
  <si>
    <t>[Force Traditions - Agent of Ossus] Vanish</t>
  </si>
  <si>
    <t>[Force Traditions - Aing-Tii Monk] Aura of Freedom</t>
  </si>
  <si>
    <t>[Force Traditions - Aing-Tii Monk] Liberate</t>
  </si>
  <si>
    <t>[Force Traditions - Aing-Tii Monk] Folded Space Mastery</t>
  </si>
  <si>
    <t>[Force Traditions - Aing-Tii Monk] Many Shades of the Force</t>
  </si>
  <si>
    <t>[Force Traditions - Aing-Tii Monk] Spatial Integrity</t>
  </si>
  <si>
    <t>[Force Traditions - Bando Goro Captain] Bando Goro Surge</t>
  </si>
  <si>
    <t>[Force Traditions - Bando Goro Captain] Force Fighter</t>
  </si>
  <si>
    <t>[Force Traditions - Bando Goro Captain] Resist Enervation</t>
  </si>
  <si>
    <t>[Force Traditions - Bando Goro Captain] Victorious Force Mastery</t>
  </si>
  <si>
    <t>[Force Traditions - Baran Do Sage] Enhanced Danger Sense</t>
  </si>
  <si>
    <t>[Force Traditions - Baran Do Sage] Knowledge and Defense</t>
  </si>
  <si>
    <t>[Force Traditions - Baran Do Sage] Expanded Horizon</t>
  </si>
  <si>
    <t>[Force Traditions - Baran Do Sage] Planetary Attunement</t>
  </si>
  <si>
    <t>[Force Traditions - Baran Do Sage] Precognitive Meditation</t>
  </si>
  <si>
    <t>[Force Traditions - Believers Disciple] Believer Intuition</t>
  </si>
  <si>
    <t>[Force Traditions - Believers Disciple] Defense Boost</t>
  </si>
  <si>
    <t>[Force Traditions - Believers Disciple] Hardiness</t>
  </si>
  <si>
    <t>[Force Traditions - Believers Disciple] High Impact</t>
  </si>
  <si>
    <t>[Force Traditions - Believers Disciple] Sith Reverence</t>
  </si>
  <si>
    <t>[Force Traditions - Dathomiri Witch] Adept Spellcaster</t>
  </si>
  <si>
    <t>[Force Traditions - Dathomiri Witch] Flight</t>
  </si>
  <si>
    <t>[Force Traditions - Dathomiri Witch] Charm Beast</t>
  </si>
  <si>
    <t>[Force Traditions - Dathomiri Witch] Command Beast</t>
  </si>
  <si>
    <t>[Force Traditions - Disciples of Twilight] Cloak of Shadow</t>
  </si>
  <si>
    <t>[Force Traditions - Disciples of Twilight] Shadow Armour</t>
  </si>
  <si>
    <t>[Force Traditions - Disciples of Twilight] Phantasm</t>
  </si>
  <si>
    <t>[Force Traditions - Disciples of Twilight] Revelation</t>
  </si>
  <si>
    <t>[Force Traditions - Disciples of Twilight] Shadow Vision</t>
  </si>
  <si>
    <t>[Force Traditions - Ember of Vahl] Initiate of Vahl</t>
  </si>
  <si>
    <t>[Force Traditions - Ember of Vahl] Reading the Flame</t>
  </si>
  <si>
    <t>[Force Traditions - Ember of Vahl] Sword of Vahl</t>
  </si>
  <si>
    <t>[Force Traditions - Ember of Vahl] Vahl's Flame</t>
  </si>
  <si>
    <t>[Force Traditions - Ember of Vahl] Vahl's Weapon</t>
  </si>
  <si>
    <t>[Force Traditions - Felucian Shaman] Detonate</t>
  </si>
  <si>
    <t>[Force Traditions - Felucian Shaman] Hive Mind</t>
  </si>
  <si>
    <t>[Force Traditions - Felucian Shaman] Infuse Weapon</t>
  </si>
  <si>
    <t>[Force Traditions - Felucian Shaman] Sickening Blast</t>
  </si>
  <si>
    <t>[Force Traditions - Iron Knight] Droid Duelist</t>
  </si>
  <si>
    <t>[Force Traditions - Iron Knight] Force Repair</t>
  </si>
  <si>
    <t>[Force Traditions - Iron Knight] Heal Droid</t>
  </si>
  <si>
    <t>[Force Traditions - Iron Knight] Mask Presence</t>
  </si>
  <si>
    <t>[Force Traditions - Iron Knight] Silicon Mind</t>
  </si>
  <si>
    <t>[Force Traditions - Jal Shay] Force Delay</t>
  </si>
  <si>
    <t>[Force Traditions - Jal Shay] Action Exchange</t>
  </si>
  <si>
    <t>[Force Traditions - Jal Shay] Imbue Item</t>
  </si>
  <si>
    <t>[Force Traditions - Jal Shay] Knowledge of the Force</t>
  </si>
  <si>
    <t>[Force Traditions - Jensaarai Defender] Attune Armor</t>
  </si>
  <si>
    <t>[Force Traditions - Jensaarai Defender] Force Cloak</t>
  </si>
  <si>
    <t>[Force Traditions - Jensaarai Defender] Force Cloak Mastery</t>
  </si>
  <si>
    <t>[Force Traditions - Jensaarai Defender] Linked Defense</t>
  </si>
  <si>
    <t>[Force Traditions - Keetael] Conceal Force Use</t>
  </si>
  <si>
    <t>[Force Traditions - Keetael] Force Direction</t>
  </si>
  <si>
    <t>[Force Traditions - Keetael] Force Momentum</t>
  </si>
  <si>
    <t>[Force Traditions - Keetael] Past Visions</t>
  </si>
  <si>
    <t>[Force Traditions - Kilian Ranger] Shield Gauntlet Defense</t>
  </si>
  <si>
    <t>[Force Traditions - Kilian Ranger] Shield Gauntlet Deflect</t>
  </si>
  <si>
    <t>[Force Traditions - Kilian Ranger] Shield Gauntlet Redirect</t>
  </si>
  <si>
    <t>[Force Traditions - Kilian Ranger] Siang Lance Mastery</t>
  </si>
  <si>
    <t>[Force Traditions - Kilian Ranger] Empower Siang Lance</t>
  </si>
  <si>
    <t>[Force Traditions - Korunnai Adept] Akk Dog Master</t>
  </si>
  <si>
    <t>[Force Traditions - Korunnai Adept] Akk Dog Trainer's Actions</t>
  </si>
  <si>
    <t>[Force Traditions - Korunnai Adept] Akk Dog Training</t>
  </si>
  <si>
    <t>[Force Traditions - Korunnai Adept] Protective Reaction</t>
  </si>
  <si>
    <t>[Force Traditions - The Krath] Dark Side Manipulation</t>
  </si>
  <si>
    <t>[Force Traditions - The Krath] Krath Illusions</t>
  </si>
  <si>
    <t>[Force Traditions - The Krath] Krath Intuition</t>
  </si>
  <si>
    <t>[Force Traditions - The Krath] Krath Surge</t>
  </si>
  <si>
    <t>[Force Traditions - Luka Sene] Field Detection</t>
  </si>
  <si>
    <t>[Force Traditions - Luka Sene] Luka Sene Master</t>
  </si>
  <si>
    <t>[Force Traditions - Luka Sene] Improved Force Sight</t>
  </si>
  <si>
    <t>[Force Traditions - Luka Sene] Quickseeing</t>
  </si>
  <si>
    <t>[Force Traditions - Matuki Adept] Body Control</t>
  </si>
  <si>
    <t>[Force Traditions - Matuki Adept] Physical Surge</t>
  </si>
  <si>
    <t>[Force Traditions - Matuki Adept] Soft to Solid</t>
  </si>
  <si>
    <t>[Force Traditions - Matuki Adept] Wan-Shen Defense</t>
  </si>
  <si>
    <t>[Force Traditions - Matuki Adept] Wan-Shen Kata</t>
  </si>
  <si>
    <t>[Force Traditions - Matuki Adept] Wan-Shen Mastery</t>
  </si>
  <si>
    <t>[Force Traditions - Order of Shasa] Deception Awareness</t>
  </si>
  <si>
    <t>[Force Traditions - Order of Shasa] Greater Weapon Focus (fira)</t>
  </si>
  <si>
    <t>[Force Traditions - Order of Shasa] Progenitor's Call</t>
  </si>
  <si>
    <t>[Force Traditions - Order of Shasa] Waveform</t>
  </si>
  <si>
    <t>[Force Traditions - Seyugi Dervish] Seyugi Cyclone</t>
  </si>
  <si>
    <t>[Force Traditions - Seyugi Dervish] Mobile Whirlwind</t>
  </si>
  <si>
    <t>[Force Traditions - Seyugi Dervish] Repelling Whirlwind</t>
  </si>
  <si>
    <t>[Force Traditions - Seyugi Dervish] Sudden Storm</t>
  </si>
  <si>
    <t>[Force Traditions - Seyugi Dervish] Tempest Tossed</t>
  </si>
  <si>
    <t>[Force Traditions - Shaper of Kro Var] Combustion</t>
  </si>
  <si>
    <t>[Force Traditions - Shaper of Kro Var] Earth Buckle</t>
  </si>
  <si>
    <t>[Force Traditions - Shaper of Kro Var] Fluidity</t>
  </si>
  <si>
    <t>[Force Traditions - Shaper of Kro Var] Thunderclap</t>
  </si>
  <si>
    <t>[Force Traditions - Shaper of Kro Var] Wind Vortex</t>
  </si>
  <si>
    <t>[Force Traditions - Tyia Adept] Repel Discord</t>
  </si>
  <si>
    <t>[Force Traditions - Tyia Adept] Stifle Conflict</t>
  </si>
  <si>
    <t>[Force Traditions - Tyia Adept] Tyia Adept</t>
  </si>
  <si>
    <t>[Force Traditions - Tyia Adept] Cycle of Harmony</t>
  </si>
  <si>
    <t>[Force Traditions - Tyia Adept] Force Stabilize</t>
  </si>
  <si>
    <t>[Force Traditions - Warden of the Sky] Martial Resurgence</t>
  </si>
  <si>
    <t>[Force Traditions - Warden of the Sky] Rebound Leap</t>
  </si>
  <si>
    <t>[Force Traditions - Warden of the Sky] Similatanous Strike</t>
  </si>
  <si>
    <t>[Force Traditions - Warden of the Sky] Telekinetic Strike</t>
  </si>
  <si>
    <t>[Force Traditions - Warden of the Sky] Brutal Unarmed Strike</t>
  </si>
  <si>
    <t>[Force Traditions - Warden of the Sky] Telekinetic Throw</t>
  </si>
  <si>
    <t>[Force Traditions - White Current Adept] Ride the Current</t>
  </si>
  <si>
    <t>[Force Traditions - White Current Adept] Surrender to the Current</t>
  </si>
  <si>
    <t>[Force Traditions - White Current Adept] White Current Adept</t>
  </si>
  <si>
    <t>[Force Traditions - White Current Adept] Force Immersion</t>
  </si>
  <si>
    <t>[Force Traditions - White Current Adept] Immerse Another</t>
  </si>
  <si>
    <t>[Force Traditions - Zeison Sha Warrior] Discblade Arc</t>
  </si>
  <si>
    <t>[Force Traditions - Zeison Sha Warrior] Distant Discblade Throw</t>
  </si>
  <si>
    <t>[Force Traditions - Zeison Sha Warrior] Recall Discblade</t>
  </si>
  <si>
    <t>[Force Traditions - Zeison Sha Warrior] Telekinetic Vigilance</t>
  </si>
  <si>
    <t>[Force Traditions - Zeison Sha Warrior] Weapon Specialization (discblade)</t>
  </si>
  <si>
    <t>[Droid - First-Degree Droid] Interrogator</t>
  </si>
  <si>
    <t>[Droid - First-Degree Droid] Known Vulnerability</t>
  </si>
  <si>
    <t>[Droid - First-Degree Droid] Medical Analyzer</t>
  </si>
  <si>
    <t>[Droid - First-Degree Droid] Medical Droid</t>
  </si>
  <si>
    <t>[Droid - First-Degree Droid] Dull the Pain</t>
  </si>
  <si>
    <t>[Droid - First-Degree Droid] Science Analyzer</t>
  </si>
  <si>
    <t>[Droid - First-Degree Droid] Triage Scan</t>
  </si>
  <si>
    <t>[Droid - Second-Degree Droid] Adept Assistant</t>
  </si>
  <si>
    <t>[Droid - Second-Degree Droid] Burst Transfer</t>
  </si>
  <si>
    <t>[Droid - Second-Degree Droid] Mechanics Mastery</t>
  </si>
  <si>
    <t>[Droid - Second-Degree Droid] On-Board System Link</t>
  </si>
  <si>
    <t>[Droid - Second-Degree Droid] Quick Astrogation</t>
  </si>
  <si>
    <t>[Droid - Second-Degree Droid] Scomp Link Slicer</t>
  </si>
  <si>
    <t>[Droid - Second-Degree Droid] Vehicle Mechanic</t>
  </si>
  <si>
    <t>[Droid - Third-Degree Droid] Etiquette</t>
  </si>
  <si>
    <t>[Droid - Third-Degree Droid] Helpful</t>
  </si>
  <si>
    <t>[Droid - Third-Degree Droid] Nuanced</t>
  </si>
  <si>
    <t>[Droid - Third-Degree Droid] Observant</t>
  </si>
  <si>
    <t>[Droid - Third-Degree Droid] Protocol</t>
  </si>
  <si>
    <t>[Droid - Third-Degree Droid] Supervising Droid</t>
  </si>
  <si>
    <t>[Droid - Third-Degree Droid] Talkdroid</t>
  </si>
  <si>
    <t>[Droid - Fourth-Degree Droid] Combat Repairs</t>
  </si>
  <si>
    <t>[Droid - Fourth-Degree Droid] Droid Smash</t>
  </si>
  <si>
    <t>[Droid - Fourth-Degree Droid] Just a Scratch</t>
  </si>
  <si>
    <t>[Droid - Fourth-Degree Droid] Target Acquisition</t>
  </si>
  <si>
    <t>[Droid - Fourth-Degree Droid] Target Lock</t>
  </si>
  <si>
    <t>[Droid - Fourth-Degree Droid] Targeting Package</t>
  </si>
  <si>
    <t>[Droid - Fourth-Degree Droid] Weapons Power Surge</t>
  </si>
  <si>
    <t>[Droid - Fifth-Degree Droid] Cargo Hauler</t>
  </si>
  <si>
    <t>[Droid - Fifth-Degree Droid] Durable</t>
  </si>
  <si>
    <t>[Droid - Fifth-Degree Droid] Environmentally Shielded</t>
  </si>
  <si>
    <t>[Droid - Fifth-Degree Droid] Heavy-Duty Actuators</t>
  </si>
  <si>
    <t>[Droid - Fifth-Degree Droid] Load Launcher</t>
  </si>
  <si>
    <t>[Droid - Fifth-Degree Droid] Power Supply</t>
  </si>
  <si>
    <t>[Droid - Fifth-Degree Droid] Task Optimization</t>
  </si>
  <si>
    <t>[Ace Pilot  - Blockade Runner] Outrun</t>
  </si>
  <si>
    <t>[Ace Pilot  - Blockade Runner] Punch Through</t>
  </si>
  <si>
    <t>[Ace Pilot  - Blockade Runner] Small Target</t>
  </si>
  <si>
    <t>[Ace Pilot  - Blockade Runner] Watch This</t>
  </si>
  <si>
    <t>[Ace Pilot  - Blockade Runner] Close Cover</t>
  </si>
  <si>
    <t>[Ace Pilot  - Expert Pilot] Blind Spot</t>
  </si>
  <si>
    <t>[Ace Pilot  - Expert Pilot] Close Scrape</t>
  </si>
  <si>
    <t>[Ace Pilot  - Expert Pilot] Elusive Dogfighter</t>
  </si>
  <si>
    <t>[Ace Pilot  - Expert Pilot] Full Throttle</t>
  </si>
  <si>
    <t>[Ace Pilot  - Expert Pilot] Improved Attack Run</t>
  </si>
  <si>
    <t>[Ace Pilot  - Expert Pilot] Keep it Together</t>
  </si>
  <si>
    <t>[Ace Pilot  - Expert Pilot] Relentless Pursuit</t>
  </si>
  <si>
    <t>[Ace Pilot  - Expert Pilot] Renowned Pilot</t>
  </si>
  <si>
    <t>[Ace Pilot  - Expert Pilot] Vehicle Focus</t>
  </si>
  <si>
    <t>[Ace Pilot  - Expert Pilot] Vehicular Evasion</t>
  </si>
  <si>
    <t>[Ace Pilot  - Expert Pilot] Juke</t>
  </si>
  <si>
    <t>[Ace Pilot  - Expert Pilot] Wingman</t>
  </si>
  <si>
    <t>[Ace Pilot  - Gunner] Expert Gunner</t>
  </si>
  <si>
    <t>[Ace Pilot  - Gunner] Dogfight Gunner</t>
  </si>
  <si>
    <t>[Ace Pilot  - Gunner] Quick Trigger</t>
  </si>
  <si>
    <t>[Ace Pilot  - Gunner] Synchronized Fire</t>
  </si>
  <si>
    <t>[Ace Pilot  - Gunner] System Hit</t>
  </si>
  <si>
    <t>[Ace Pilot  - Gunner] Crippling Hit</t>
  </si>
  <si>
    <t>[Ace Pilot  - Gunner] Great Shot</t>
  </si>
  <si>
    <t>[Ace Pilot  - Squadron Leader] Begin Attack Run</t>
  </si>
  <si>
    <t>[Ace Pilot  - Squadron Leader] Regroup</t>
  </si>
  <si>
    <t>[Ace Pilot  - Squadron Leader] Squadron Maneuvers</t>
  </si>
  <si>
    <t>[Ace Pilot  - Squadron Leader] Squadron Tactics</t>
  </si>
  <si>
    <t>[Ace Pilot  - Wingman] Concentrate All Fire</t>
  </si>
  <si>
    <t>[Ace Pilot  - Wingman] Escort Pilot</t>
  </si>
  <si>
    <t>[Ace Pilot  - Wingman] Run lnterference</t>
  </si>
  <si>
    <t>[Ace Pilot  - Wingman] Wingman Retribution</t>
  </si>
  <si>
    <t>[Ace Pilot  - Wingman] Lose Pursuit</t>
  </si>
  <si>
    <t>[Assassin - Assassin] Murderous Arts I</t>
  </si>
  <si>
    <t>[Assassin - Assassin] Murderous Arts II</t>
  </si>
  <si>
    <t>[Assassin - Assassin] Ruthless</t>
  </si>
  <si>
    <t>[Assassin - Assassin] Shift</t>
  </si>
  <si>
    <t>[Assassin - Assassin] Advantageous Positioning</t>
  </si>
  <si>
    <t>[Assassin - Assassin] Get Some Distance</t>
  </si>
  <si>
    <t>[Assassin - Assassin] Sniping Assassin</t>
  </si>
  <si>
    <t>[Assassin - Assassin] Sniping Marksman</t>
  </si>
  <si>
    <t>[Assassin - Assassin] Sniping Master</t>
  </si>
  <si>
    <t>[Assassin - GenoHaradan] Deadly Repercussions</t>
  </si>
  <si>
    <t>[Assassin - GenoHaradan] Manipulating Strike</t>
  </si>
  <si>
    <t>[Assassin - GenoHaradan] Improved Manipulating Strike</t>
  </si>
  <si>
    <t>[Assassin - GenoHaradan] Pulling the Strings</t>
  </si>
  <si>
    <t>[Bounty Hunter - Bounty Hunter] Hunter's Mark</t>
  </si>
  <si>
    <t>[Bounty Hunter - Bounty Hunter] Hunter's Target</t>
  </si>
  <si>
    <t>[Bounty Hunter - Bounty Hunter] Dread</t>
  </si>
  <si>
    <t>[Bounty Hunter - Bounty Hunter] Nowhere to Run</t>
  </si>
  <si>
    <t>[Bounty Hunter - Bounty Hunter] Relentless</t>
  </si>
  <si>
    <t>[Bounty Hunter - Bounty Hunter] Tag</t>
  </si>
  <si>
    <t>[Bounty Hunter - Bounty Hunter] Jedi Hunter</t>
  </si>
  <si>
    <t>[Bounty Hunter - Bounty Hunter] Notorious</t>
  </si>
  <si>
    <t>[Bounty Hunter - Bounty Hunter] Fearsome</t>
  </si>
  <si>
    <t>[Bounty Hunter - Bounty Hunter] Ruthless Negotiator</t>
  </si>
  <si>
    <t>[Bounty Hunter - Bounty Hunter] Nowhere to Hide</t>
  </si>
  <si>
    <t>[Bounty Hunter - Bounty Hunter] Signature Item</t>
  </si>
  <si>
    <t>[Bounty Hunter - Force Hunter] Force Blank</t>
  </si>
  <si>
    <t>[Bounty Hunter - Force Hunter] Lightsaber Evasion</t>
  </si>
  <si>
    <t>[Bounty Hunter - Force Hunter] Precision Fire</t>
  </si>
  <si>
    <t>[Bounty Hunter - Force Hunter] Steel Mind</t>
  </si>
  <si>
    <t>[Bounty Hunter - Force Hunter] Strong-Willed</t>
  </si>
  <si>
    <t>[Bounty Hunter - Force Hunter] Telekenetic Resistance</t>
  </si>
  <si>
    <t>[Bounty Hunter - Gand Findsman] Findsman Ceremonies</t>
  </si>
  <si>
    <t>[Bounty Hunter - Gand Findsman] Findsman's Foresight</t>
  </si>
  <si>
    <t>[Bounty Hunter - Gand Findsman] Omen</t>
  </si>
  <si>
    <t>[Bounty Hunter - Gand Findsman] Target Visions</t>
  </si>
  <si>
    <t>[Bounty Hunter - Gand Findsman] Temporal Awareness</t>
  </si>
  <si>
    <t>[Charlatan - Trickery] Cunning Distraction</t>
  </si>
  <si>
    <t>[Charlatan - Trickery] Damaging Deception</t>
  </si>
  <si>
    <t>[Charlatan - Trickery] Distracting Shout</t>
  </si>
  <si>
    <t>[Charlatan - Trickery] Innocuous</t>
  </si>
  <si>
    <t>[Charlatan - Trickery] Improved Soft Cover</t>
  </si>
  <si>
    <t>[Charlatan - Trickery] Trecherous</t>
  </si>
  <si>
    <t>[Corporate Agent - Corporate Power] Competitive Drive</t>
  </si>
  <si>
    <t>[Corporate Agent - Corporate Power] Competitive Edge</t>
  </si>
  <si>
    <t>[Corporate Agent - Corporate Power] Impose Hesitation</t>
  </si>
  <si>
    <t>[Corporate Agent - Corporate Power] Impose Confusion</t>
  </si>
  <si>
    <t>[Corporate Agent - Corporate Power] Corporate Clout</t>
  </si>
  <si>
    <t>[Corporate Agent - Corporate Power] Willful Resolve</t>
  </si>
  <si>
    <t>[Corporate Agent - Corporate Power] Wrong Decision</t>
  </si>
  <si>
    <t>[Crime Lord - Infamy] Inspire Fear I</t>
  </si>
  <si>
    <t>[Crime Lord - Infamy] Frighten</t>
  </si>
  <si>
    <t>[Crime Lord - Infamy] Inspire Fear II</t>
  </si>
  <si>
    <t>[Crime Lord - Infamy] Fear Me</t>
  </si>
  <si>
    <t>[Crime Lord - Infamy] Inspire Fear III</t>
  </si>
  <si>
    <t>[Crime Lord - Infamy] Terrify</t>
  </si>
  <si>
    <t>[Crime Lord - Infamy] Notorious</t>
  </si>
  <si>
    <t>[Crime Lord - Infamy] Shared Notoriety</t>
  </si>
  <si>
    <t>[Crime Lord - Infamy] Unsavory Reputation</t>
  </si>
  <si>
    <t>[Crime Lord - Mastermind] Attract Minion</t>
  </si>
  <si>
    <t>[Crime Lord - Mastermind] Shelter</t>
  </si>
  <si>
    <t>[Crime Lord - Mastermind] Wealth of Allies</t>
  </si>
  <si>
    <t>[Crime Lord - Mastermind] Bodyguard I</t>
  </si>
  <si>
    <t>[Crime Lord - Mastermind] Bodyguard II</t>
  </si>
  <si>
    <t>[Crime Lord - Mastermind] Bodyguard III</t>
  </si>
  <si>
    <t>[Crime Lord - Mastermind] Impel Ally I</t>
  </si>
  <si>
    <t>[Crime Lord - Mastermind] Impel Ally II</t>
  </si>
  <si>
    <t>[Crime Lord - Mastermind] Impel Ally III</t>
  </si>
  <si>
    <t>[Crime Lord - Mastermind] Urgency</t>
  </si>
  <si>
    <t>[Crime Lord - Mastermind] Inspire Wrath</t>
  </si>
  <si>
    <t>[Crime Lord - Mastermind] Tactical Superiority</t>
  </si>
  <si>
    <t>[Crime Lord - Mastermind] Tactical Withdraw</t>
  </si>
  <si>
    <t>[Droid Commander - Droid Commander] Automated Strike</t>
  </si>
  <si>
    <t>[Droid Commander - Droid Commander] Droid Defense</t>
  </si>
  <si>
    <t>[Droid Commander - Droid Commander] Droid Mettle</t>
  </si>
  <si>
    <t>[Droid Commander - Droid Commander] Overclocked Troops</t>
  </si>
  <si>
    <t>[Droid Commander - Droid Commander] Reinforced Commands</t>
  </si>
  <si>
    <t>[Droid Commander - Droid Commander] Expanded Sensors</t>
  </si>
  <si>
    <t>[Droid Commander - Droid Commander] Inspire Competence</t>
  </si>
  <si>
    <t>[Droid Commander - Droid Commander] Maintain Focus</t>
  </si>
  <si>
    <t>[Droid Commander - Override] Directed Action</t>
  </si>
  <si>
    <t>[Droid Commander - Override] Full Control</t>
  </si>
  <si>
    <t>[Droid Commander - Override] Directed Movement</t>
  </si>
  <si>
    <t>[Droid Commander - Override] Remote Attack</t>
  </si>
  <si>
    <t>[Elite Trooper - Critical Master] Extended Critical Range (heavy weapons)</t>
  </si>
  <si>
    <t>[Elite Trooper - Critical Master] Extended Critical Range (rifles)</t>
  </si>
  <si>
    <t>[Elite Trooper - Critical Master] Flurry Attack</t>
  </si>
  <si>
    <t>[Elite Trooper - Critical Master] Knockback</t>
  </si>
  <si>
    <t>[Elite Trooper - Critical Master] Reduce Defense</t>
  </si>
  <si>
    <t>[Elite Trooper - Critical Master] Reduce Mobility</t>
  </si>
  <si>
    <t>[Elite Trooper - Critical Master] Deny Move</t>
  </si>
  <si>
    <t>[Elite Trooper - Mandalorian Warrior] Mandalorian Advance</t>
  </si>
  <si>
    <t>[Elite Trooper - Mandalorian Warrior] Mandalorian Ferocity</t>
  </si>
  <si>
    <t>[Elite Trooper - Mandalorian Warrior] Mandalorian Glory</t>
  </si>
  <si>
    <t>[Elite Trooper - Mandalorian Warrior] Armored Mandalorian</t>
  </si>
  <si>
    <t>[Elite Trooper - Master of Teräs Käsi] Teräs Käsi Basics</t>
  </si>
  <si>
    <t>[Elite Trooper - Master of Teräs Käsi] Ignore Damage Reduction</t>
  </si>
  <si>
    <t>[Elite Trooper - Master of Teräs Käsi] Teräs Käsi Mastery</t>
  </si>
  <si>
    <t>[Elite Trooper - Master of Teräs Käsi] Unarmed Parry</t>
  </si>
  <si>
    <t>[Elite Trooper - Master of Teräs Käsi] Unarmed Counterstrike</t>
  </si>
  <si>
    <t>[Elite Trooper - Melee Specialist] Acurate Blow</t>
  </si>
  <si>
    <t>[Elite Trooper - Melee Specialist] Close-Quarters Fighter</t>
  </si>
  <si>
    <t>[Elite Trooper - Melee Specialist] Ignore Armor</t>
  </si>
  <si>
    <t>[Elite Trooper - Melee Specialist] Improved Stunning Strike</t>
  </si>
  <si>
    <t>[Elite Trooper - Melee Specialist] Whirling Death</t>
  </si>
  <si>
    <t>[Elite Trooper - Protection] Bodyguard's Sacrifice</t>
  </si>
  <si>
    <t>[Elite Trooper - Protection] Lifesaver</t>
  </si>
  <si>
    <t>[Elite Trooper - Protection] Out of Harm's Way</t>
  </si>
  <si>
    <t>[Elite Trooper - Protection] Take the Hit</t>
  </si>
  <si>
    <t>[Elite Trooper - Protection] Roll With It</t>
  </si>
  <si>
    <t>[Elite Trooper - Protection] Ward</t>
  </si>
  <si>
    <t>[Elite Trooper - Protection] Armored Guard</t>
  </si>
  <si>
    <t>[Elite Trooper - Protection] Guard's Entrance</t>
  </si>
  <si>
    <t>[Elite Trooper - Republican Commando] Ambush</t>
  </si>
  <si>
    <t>[Elite Trooper - Republican Commando] Higher Yield</t>
  </si>
  <si>
    <t>[Elite Trooper - Republican Commando] Rapid Reload</t>
  </si>
  <si>
    <t>[Elite Trooper - Republican Commando] Shoulder to Shoulder</t>
  </si>
  <si>
    <t>[Elite Trooper - Republican Commando] Strength in Numbers</t>
  </si>
  <si>
    <t>[Elite Trooper - Republican Commando] Weapon Shift</t>
  </si>
  <si>
    <t>[Elite Trooper - Squad Leader] Fall Back</t>
  </si>
  <si>
    <t>[Elite Trooper - Squad Leader] Form Up</t>
  </si>
  <si>
    <t>[Elite Trooper - Squad Leader] Full Advance</t>
  </si>
  <si>
    <t>[Elite Trooper - Squad Leader] Hold Steady</t>
  </si>
  <si>
    <t>[Elite Trooper - Squad Leader] Search and Destroy</t>
  </si>
  <si>
    <t>[Elite Trooper - Weapon Master] Controlled Burst</t>
  </si>
  <si>
    <t>[Elite Trooper - Weapon Master] Ferocious Assault</t>
  </si>
  <si>
    <t>[Elite Trooper - Weapon Master] Exotic Weapon Mastery</t>
  </si>
  <si>
    <t>[Elite Trooper - Weapon Master] Greater Weapon Focus</t>
  </si>
  <si>
    <t>[Elite Trooper - Weapon Master] Greater Devastating Attack</t>
  </si>
  <si>
    <t>[Elite Trooper - Weapon Master] Greater Penetrating Attack</t>
  </si>
  <si>
    <t>[Elite Trooper - Weapon Master] Greater Weapon Specialization</t>
  </si>
  <si>
    <t>[Elite Trooper - Weapon Master] Multiattack Proficiency (heavy weapons)</t>
  </si>
  <si>
    <t>[Elite Trooper - Weapon Master] Multiattack Proficiency (rifles)</t>
  </si>
  <si>
    <t>[Enforcer - Enforcement] Cover Bracing</t>
  </si>
  <si>
    <t>[Enforcer - Enforcement] Intentional Crash</t>
  </si>
  <si>
    <t>[Enforcer - Enforcement] Nonlethal Tactics</t>
  </si>
  <si>
    <t>[Enforcer - Enforcement] Pursuit</t>
  </si>
  <si>
    <t>[Enforcer - Enforcement] Respected Officer</t>
  </si>
  <si>
    <t>[Enforcer - Enforcement] Slowing Stun</t>
  </si>
  <si>
    <t>[Enforcer - Enforcement] Takedown</t>
  </si>
  <si>
    <t>[Force Adept - Beastwarden] Charm Beast</t>
  </si>
  <si>
    <t>[Force Adept - Beastwarden] Bonded Mount</t>
  </si>
  <si>
    <t>[Force Adept - Beastwarden] Entreat Beast</t>
  </si>
  <si>
    <t>[Force Adept - Beastwarden] Soothing Presence</t>
  </si>
  <si>
    <t>[Force Adept - Beastwarden] Wild Sense</t>
  </si>
  <si>
    <t>[Force Adept - Dark Side Devotee] Channel Aggression</t>
  </si>
  <si>
    <t>[Force Adept - Dark Side Devotee] Channel Anger</t>
  </si>
  <si>
    <t>[Force Adept - Dark Side Devotee] Embrace the Dark Side</t>
  </si>
  <si>
    <t>[Force Adept - Dark Side Devotee] Crippling Strike</t>
  </si>
  <si>
    <t>[Force Adept - Dark Side Devotee] Dark Side Talisman</t>
  </si>
  <si>
    <t>[Force Adept - Dark Side Devotee] Greater Dark Side Talisman</t>
  </si>
  <si>
    <t>[Force Adept - Force Adept] Force Power Adept</t>
  </si>
  <si>
    <t>[Force Adept - Force Adept] Force Treatment</t>
  </si>
  <si>
    <t>[Force Adept - Force Adept] Fortified Body</t>
  </si>
  <si>
    <t>[Force Adept - Force Item] Attune Weapon</t>
  </si>
  <si>
    <t>[Force Adept - Force Item] Empower Weapon</t>
  </si>
  <si>
    <t>[Force Adept - Force Item] Force Throw</t>
  </si>
  <si>
    <t>[Force Adept - Force Item] Primitive Block</t>
  </si>
  <si>
    <t>[Force Adept - Force Item] Force Talisman</t>
  </si>
  <si>
    <t>[Force Adept - Force Item] Focused Force Talisman</t>
  </si>
  <si>
    <t>[Force Adept - Force Item] Greater Focused Force Talisman</t>
  </si>
  <si>
    <t>[Force Adept - Force Item] Greater Force Talisman</t>
  </si>
  <si>
    <t>[Force Adept - Imperial Inquisitor] Force Interrogation</t>
  </si>
  <si>
    <t>[Force Adept - Imperial Inquisitor] Cower Enemies</t>
  </si>
  <si>
    <t>[Force Adept - Imperial Inquisitor] Unsettling Presence</t>
  </si>
  <si>
    <t>[Force Adept - Imperial Inquisitor] Inquisition</t>
  </si>
  <si>
    <t>[Force Adept - Mystic] Channel Vitality</t>
  </si>
  <si>
    <t>[Force Adept - Mystic] Closed Mind</t>
  </si>
  <si>
    <t>[Force Adept - Mystic] Esoteric Technique</t>
  </si>
  <si>
    <t>[Force Adept - Mystic] Mystic Mastery</t>
  </si>
  <si>
    <t>[Force Adept - Mystic] Regimen Mastery</t>
  </si>
  <si>
    <t>[Force Adept - Telepath] Mind Probe</t>
  </si>
  <si>
    <t>[Force Adept - Telepath] Perfect Telepathy</t>
  </si>
  <si>
    <t>[Force Adept - Telepath] Psychic Citadel</t>
  </si>
  <si>
    <t>[Force Adept - Telepath] Psychic Defenses</t>
  </si>
  <si>
    <t>[Force Adept - Telepath] Telepathic Intruder</t>
  </si>
  <si>
    <t>[Gladiator - Gladiatorial Combat] Brutal Attack</t>
  </si>
  <si>
    <t>[Gladiator - Gladiatorial Combat] Distracting Attack</t>
  </si>
  <si>
    <t>[Gladiator - Gladiatorial Combat] Exotic Weapons Master</t>
  </si>
  <si>
    <t>[Gladiator - Gladiatorial Combat] Multiattack Proficiency (exotic weapons)</t>
  </si>
  <si>
    <t>[Gladiator - Gladiatorial Combat] Lockdown Strike</t>
  </si>
  <si>
    <t>[Gladiator - Gladiatorial Combat] Personal Vendetta</t>
  </si>
  <si>
    <t>[Gladiator - Gladiatorial Combat] Call Out</t>
  </si>
  <si>
    <t>[Gladiator - Gladiatorial Combat] Unstoppable</t>
  </si>
  <si>
    <t>[Gunslinger - Carbineer] Blowback</t>
  </si>
  <si>
    <t>[Gunslinger - Carbineer] Close Contact</t>
  </si>
  <si>
    <t>[Gunslinger - Carbineer] Keep Them Honest</t>
  </si>
  <si>
    <t>[Gunslinger - Carbineer] Multiattack Proficiency (rifles)</t>
  </si>
  <si>
    <t>[Gunslinger - Carbineer] Old Faithful</t>
  </si>
  <si>
    <t>[Gunslinger - Carbineer] Opportunity Fire</t>
  </si>
  <si>
    <t>[Gunslinger - Carbineer] Rifle Master</t>
  </si>
  <si>
    <t>[Gunslinger - Carbineer] Shoot from the Hip</t>
  </si>
  <si>
    <t>[Gunslinger - Carbineer] Snap Shot</t>
  </si>
  <si>
    <t>[Gunslinger - Gunslinger] Blind Shot</t>
  </si>
  <si>
    <t>[Gunslinger - Gunslinger] Debilitating Shot</t>
  </si>
  <si>
    <t>[Gunslinger - Gunslinger] Deceptive Shot</t>
  </si>
  <si>
    <t>[Gunslinger - Gunslinger] Improved Quick Draw</t>
  </si>
  <si>
    <t>[Gunslinger - Gunslinger] Knockdown Shot</t>
  </si>
  <si>
    <t>[Gunslinger - Gunslinger] Multiattack Proficiency (pistols)</t>
  </si>
  <si>
    <t>[Gunslinger - Gunslinger] Mobile Attack (pistols)</t>
  </si>
  <si>
    <t>[Gunslinger - Gunslinger] Ranged Disarm</t>
  </si>
  <si>
    <t>[Gunslinger - Gunslinger] Ranged Flank</t>
  </si>
  <si>
    <t>[Gunslinger - Gunslinger] Trigger Work</t>
  </si>
  <si>
    <t>[Gunslinger - Pistoleer] Dash and Blast</t>
  </si>
  <si>
    <t>[Gunslinger - Pistoleer] Flanking Fire</t>
  </si>
  <si>
    <t>[Gunslinger - Pistoleer] Guaranteed Shot</t>
  </si>
  <si>
    <t>[Gunslinger - Pistoleer] Hailfire</t>
  </si>
  <si>
    <t>[Gunslinger - Pistoleer] Twin Shot</t>
  </si>
  <si>
    <t>[Gunslinger - Sharpshooter Talent Tree] Precision Shot</t>
  </si>
  <si>
    <t>[Gunslinger - Sharpshooter Talent Tree] Draw a Bead</t>
  </si>
  <si>
    <t>[Gunslinger - Sharpshooter Talent Tree] Bullseye</t>
  </si>
  <si>
    <t>[Gunslinger - Sharpshooter Talent Tree] Pinning Shot</t>
  </si>
  <si>
    <t>[Gunslinger - Sharpshooter Talent Tree] Harrying Shot</t>
  </si>
  <si>
    <t>[Imperial Knight - Knight's Armor] Armored Augmentation I</t>
  </si>
  <si>
    <t>[Imperial Knight - Knight's Armor] Armored Augmentation II</t>
  </si>
  <si>
    <t>[Imperial Knight - Knight's Armor] Armor Mastery</t>
  </si>
  <si>
    <t>[Imperial Knight - Knight's Armor] Cortosis Defense</t>
  </si>
  <si>
    <t>[Imperial Knight - Knight's Armor] Cortosis Retaliation</t>
  </si>
  <si>
    <t>[Imperial Knight - Knight's Resolve] Knight's Morale</t>
  </si>
  <si>
    <t>[Imperial Knight - Knight's Resolve] Strength of the Empire</t>
  </si>
  <si>
    <t>[Imperial Knight - Knight's Resolve] Oath of Duty</t>
  </si>
  <si>
    <t>[Imperial Knight - Knight's Resolve] Praetoria Ishu</t>
  </si>
  <si>
    <t>[Imperial Knight - Knight's Resolve] Praetoria Vonil</t>
  </si>
  <si>
    <t>[Improviser - Procurement] Black Market Buyer</t>
  </si>
  <si>
    <t>[Improviser - Procurement] Only the Finest</t>
  </si>
  <si>
    <t>[Improviser - Procurement] Excellent Kit</t>
  </si>
  <si>
    <t>[Improviser - Procurement] Just What Is Needed</t>
  </si>
  <si>
    <t>[Improviser - Procurement] Right Gear for the Job</t>
  </si>
  <si>
    <t>[Improviser - Improviser] Capture Droid</t>
  </si>
  <si>
    <t>[Improviser - Improviser] Improved Jury-Rig</t>
  </si>
  <si>
    <t>[Improviser - Improviser] Improvised Device</t>
  </si>
  <si>
    <t>[Improviser - Improviser] Bigger Bang</t>
  </si>
  <si>
    <t>[Improviser - Improviser] Custom Model</t>
  </si>
  <si>
    <t>[Independent Droid - Autonomy] Defensive Electronics</t>
  </si>
  <si>
    <t>[Independent Droid - Autonomy] Ion Resistance</t>
  </si>
  <si>
    <t>[Independent Droid - Autonomy] Soft Reset</t>
  </si>
  <si>
    <t>[Independent Droid - Autonomy] Modification Specialist</t>
  </si>
  <si>
    <t>[Independent Droid - Autonomy] Power Boost</t>
  </si>
  <si>
    <t>[Independent Droid - Autonomy] Repair Self</t>
  </si>
  <si>
    <t>[Independent Droid - Elite Droid] Break Program</t>
  </si>
  <si>
    <t>[Independent Droid - Elite Droid] Heuristic Mastery</t>
  </si>
  <si>
    <t>[Independent Droid - Elite Droid] Scripted Routines</t>
  </si>
  <si>
    <t>[Independent Droid - Elite Droid] Ultra Resilient</t>
  </si>
  <si>
    <t>[Independent Droid - Specialized Droid] Computer Language</t>
  </si>
  <si>
    <t>[Independent Droid - Specialized Droid] Computer Master</t>
  </si>
  <si>
    <t>[Independent Droid - Specialized Droid] Enhanced Manipulation</t>
  </si>
  <si>
    <t>[Independent Droid - Specialized Droid] Hotwired Processor</t>
  </si>
  <si>
    <t>[Independent Droid - Specialized Droid] Just a Droid</t>
  </si>
  <si>
    <t>[Independent Droid - Specialized Droid] Power Surge</t>
  </si>
  <si>
    <t>[Independent Droid - Specialized Droid] Skill Conversion</t>
  </si>
  <si>
    <t>[Independent Droid - Specialized Droid] Swift Droid</t>
  </si>
  <si>
    <t>[Infiltrator - Infiltration] Always Ready</t>
  </si>
  <si>
    <t>[Infiltrator - Infiltration] Concealed Weapon Expert</t>
  </si>
  <si>
    <t>[Infiltrator - Infiltration] Creeping Approach</t>
  </si>
  <si>
    <t>[Infiltrator - Infiltration] Set for Stun</t>
  </si>
  <si>
    <t>[Infiltrator - Infiltration] Silent Takedown</t>
  </si>
  <si>
    <t>[Infiltrator - Bothan Spynet] Spynet Agent</t>
  </si>
  <si>
    <t>[Infiltrator - Bothan Spynet] Bothan Resources</t>
  </si>
  <si>
    <t>[Infiltrator - Bothan Spynet] Knowledge is Life</t>
  </si>
  <si>
    <t>[Infiltrator - Bothan Spynet] Knowledge is Power</t>
  </si>
  <si>
    <t>[Infiltrator - Bothan Spynet] Knowledge is Strength</t>
  </si>
  <si>
    <t>[Infiltrator - Bothan Spynet] Six Questions</t>
  </si>
  <si>
    <t>[Jedi Knight - Duelist] Force Fortification</t>
  </si>
  <si>
    <t>[Jedi Knight - Duelist] Greater Weapon Focus (lightsabers)</t>
  </si>
  <si>
    <t>[Jedi Knight - Duelist] Greater Weapon Specialization (lightsabers)</t>
  </si>
  <si>
    <t>[Jedi Knight - Duelist] Improved Lightsaber Throw</t>
  </si>
  <si>
    <t>[Jedi Knight - Duelist] Thrown Lightsaber Mastery</t>
  </si>
  <si>
    <t>[Jedi Knight - Duelist] Improved Redirect</t>
  </si>
  <si>
    <t>[Jedi Knight - Duelist] Improved Riposte</t>
  </si>
  <si>
    <t>[Jedi Knight - Duelist] Lightsaber Form Savant</t>
  </si>
  <si>
    <t>[Jedi Knight - Duelist] Multiattack Proficiency (lightsabers)</t>
  </si>
  <si>
    <t>[Jedi Knight - Duelist] Severing Strike</t>
  </si>
  <si>
    <t>[Jedi Knight - Duelist] Shoto Master</t>
  </si>
  <si>
    <t>[Jedi Knight - Jedi Archivist] Direct</t>
  </si>
  <si>
    <t>[Jedi Knight - Jedi Archivist] Impart Knowledge</t>
  </si>
  <si>
    <t>[Jedi Knight - Jedi Archivist] Insight of the Force</t>
  </si>
  <si>
    <t>[Jedi Knight - Jedi Archivist] Master Advisor</t>
  </si>
  <si>
    <t>[Jedi Knight - Jedi Archivist] Scholarly Knowledge</t>
  </si>
  <si>
    <t>[Jedi Knight - Jedi Artisan] Call Weapon</t>
  </si>
  <si>
    <t>[Jedi Knight - Jedi Artisan] Masterwork Lightsaber</t>
  </si>
  <si>
    <t>[Jedi Knight - Jedi Artisan] Lightsaber Specialist</t>
  </si>
  <si>
    <t>[Jedi Knight - Jedi Artisan] Perfect Attunement</t>
  </si>
  <si>
    <t>[Jedi Knight - Jedi Artisan] Quick Modification</t>
  </si>
  <si>
    <t>[Jedi Knight - Jedi Battlemaster] Jedi Battle Commander</t>
  </si>
  <si>
    <t>[Jedi Knight - Jedi Battlemaster] Defensive Circle</t>
  </si>
  <si>
    <t>[Jedi Knight - Jedi Battlemaster] Force Revive</t>
  </si>
  <si>
    <t>[Jedi Knight - Jedi Battlemaster] Slashing Charge</t>
  </si>
  <si>
    <t>[Jedi Knight - Jedi Battlemaster] Mobile Attack (lightsabers)</t>
  </si>
  <si>
    <t>[Jedi Knight - Jedi Healer] Force Treatment</t>
  </si>
  <si>
    <t>[Jedi Knight - Jedi Healer] Healing Boost</t>
  </si>
  <si>
    <t>[Jedi Knight - Jedi Healer] Improved Healing Boost</t>
  </si>
  <si>
    <t>[Jedi Knight - Jedi Healer] Soothe</t>
  </si>
  <si>
    <t>[Jedi Knight - Jedi Instructor] Apprentice Boon</t>
  </si>
  <si>
    <t>[Jedi Knight - Jedi Instructor] Share Force Secret</t>
  </si>
  <si>
    <t>[Jedi Knight - Jedi Instructor] Share Force Technique</t>
  </si>
  <si>
    <t>[Jedi Knight - Jedi Instructor] Share Talent</t>
  </si>
  <si>
    <t>[Jedi Knight - Jedi Instructor] Transfer Power</t>
  </si>
  <si>
    <t>[Jedi Knight - Jedi Investigator] Echoes in the Force</t>
  </si>
  <si>
    <t>[Jedi Knight - Jedi Investigator] Jedi Quarry</t>
  </si>
  <si>
    <t>[Jedi Knight - Jedi Investigator] Prepared for Danger</t>
  </si>
  <si>
    <t>[Jedi Knight - Jedi Investigator] Sense Deception</t>
  </si>
  <si>
    <t>[Jedi Knight - Jedi Investigator] Unclouded Judgement</t>
  </si>
  <si>
    <t>[Jedi Knight - Jedi Refugee] Cover Your Tracks</t>
  </si>
  <si>
    <t>[Jedi Knight - Jedi Refugee] Difficult to Sense</t>
  </si>
  <si>
    <t>[Jedi Knight - Jedi Refugee] Force Veil</t>
  </si>
  <si>
    <t>[Jedi Knight - Jedi Refugee] Jedi Network</t>
  </si>
  <si>
    <t>[Jedi Knight - Jedi Shadow] Dark Deception</t>
  </si>
  <si>
    <t>[Jedi Knight - Jedi Shadow] Taint of the Dark Side</t>
  </si>
  <si>
    <t>[Jedi Knight - Jedi Shadow] Improved Sentinel Strike</t>
  </si>
  <si>
    <t>[Jedi Knight - Jedi Shadow] Improved Sentinel's Gambit</t>
  </si>
  <si>
    <t>[Jedi Knight - Jedi Shadow] Rebuke the Dark</t>
  </si>
  <si>
    <t>[Jedi Knight - Jedi Watchman] Force Warning</t>
  </si>
  <si>
    <t>[Jedi Knight - Jedi Watchman] Watchman's Advance</t>
  </si>
  <si>
    <t>[Jedi Knight - Jedi Watchman] Improved Quick Draw (lightsabers)</t>
  </si>
  <si>
    <t>[Jedi Knight - Jedi Watchman] Vigilance</t>
  </si>
  <si>
    <t>[Jedi Knight - Jedi Watchman] Sheltering Stance</t>
  </si>
  <si>
    <t>[Jedi Knight - Jedi Weapon Master] Combat Trance</t>
  </si>
  <si>
    <t>[Jedi Knight - Jedi Weapon Master] Improvised Weapon Master</t>
  </si>
  <si>
    <t>[Jedi Knight - Jedi Weapon Master] Twin Weapon Style</t>
  </si>
  <si>
    <t>[Jedi Knight - Jedi Weapon Master] Twin Weapon Mastery</t>
  </si>
  <si>
    <t>[Jedi Knight - Jedi Weapon Master] Shoto Pin</t>
  </si>
  <si>
    <t>[Jedi Knight - Lightsaber Forms] Ataru</t>
  </si>
  <si>
    <t>[Jedi Knight - Lightsaber Forms] Djem So</t>
  </si>
  <si>
    <t>[Jedi Knight - Lightsaber Forms] Juyo</t>
  </si>
  <si>
    <t>[Jedi Knight - Lightsaber Forms] Vaapad</t>
  </si>
  <si>
    <t>[Jedi Knight - Lightsaber Forms] Makashi</t>
  </si>
  <si>
    <t>[Jedi Knight - Lightsaber Forms] Niman</t>
  </si>
  <si>
    <t>[Jedi Knight - Lightsaber Forms] Jar'Kai</t>
  </si>
  <si>
    <t>[Jedi Knight - Lightsaber Forms] Shien</t>
  </si>
  <si>
    <t>[Jedi Knight - Lightsaber Forms] Shii-Cho</t>
  </si>
  <si>
    <t>[Jedi Knight - Lightsaber Forms] Sokan</t>
  </si>
  <si>
    <t>[Jedi Knight - Lightsaber Forms] Soresu</t>
  </si>
  <si>
    <t>[Jedi Knight - Lightsaber Forms] Trakata</t>
  </si>
  <si>
    <t>[Martial Arts Master - Martial Arts Forms] Echani Expertise</t>
  </si>
  <si>
    <t>[Martial Arts Master - Martial Arts Forms] Hijkata Expertise</t>
  </si>
  <si>
    <t>[Martial Arts Master - Martial Arts Forms] K'tara Expertise</t>
  </si>
  <si>
    <t>[Martial Arts Master - Martial Arts Forms] K'thri Expertise</t>
  </si>
  <si>
    <t>[Martial Arts Master - Martial Arts Forms] Stava Expertise</t>
  </si>
  <si>
    <t>[Martial Arts Master - Martial Arts Forms] Tae-Jitsu Expertise</t>
  </si>
  <si>
    <t>[Martial Arts Master - Martial Arts Forms] Wrruushi Expertise</t>
  </si>
  <si>
    <t>[Martial Arts Master - Unarmed Mastery] Flurry of Blows</t>
  </si>
  <si>
    <t>[Martial Arts Master - Unarmed Mastery] Hardened Strike</t>
  </si>
  <si>
    <t>[Martial Arts Master - Unarmed Mastery] Punishing Strike</t>
  </si>
  <si>
    <t>[Master Privateer - Piracy] Bloodthirsty</t>
  </si>
  <si>
    <t>[Master Privateer - Piracy] Fight to the Death</t>
  </si>
  <si>
    <t>[Master Privateer - Piracy] Savage Reputation</t>
  </si>
  <si>
    <t>[Master Privateer - Piracy] Keep Them Reeling</t>
  </si>
  <si>
    <t>[Master Privateer - Piracy] Raider's Frenzy</t>
  </si>
  <si>
    <t>[Master Privateer - Piracy] Raider's Surge</t>
  </si>
  <si>
    <t>[Master Privateer - Piracy] Take Them Alive</t>
  </si>
  <si>
    <t>[Master Privateer - Privateer] Armored Spacer</t>
  </si>
  <si>
    <t>[Master Privateer - Privateer] Attract Privateer</t>
  </si>
  <si>
    <t>[Master Privateer - Privateer] Blaster and Blade I</t>
  </si>
  <si>
    <t>[Master Privateer - Privateer] Blaster and Blade II</t>
  </si>
  <si>
    <t>[Master Privateer - Privateer] Blaster and Blade III</t>
  </si>
  <si>
    <t>[Master Privateer - Privateer] Boarder</t>
  </si>
  <si>
    <t>[Master Privateer - Privateer] Ion Mastery</t>
  </si>
  <si>
    <t>[Master Privateer - Privateer] Multiattack Proficiency (advanced melee weapons)</t>
  </si>
  <si>
    <t>[Master Privateer - Privateer] Preserving Shot</t>
  </si>
  <si>
    <t>[Medic - Advanced Medicine] Bring them Back</t>
  </si>
  <si>
    <t>[Medic - Advanced Medicine] Emergency Team</t>
  </si>
  <si>
    <t>[Medic - Advanced Medicine] Extra First Aid</t>
  </si>
  <si>
    <t>[Medic - Advanced Medicine] Medical Miracle</t>
  </si>
  <si>
    <t>[Medic - Advanced Medicine] Natural Healing</t>
  </si>
  <si>
    <t>[Medic - Advanced Medicine] Steady Under Pressure</t>
  </si>
  <si>
    <t>[Medic - Advanced Medicine] Battlefield Medic</t>
  </si>
  <si>
    <t>[Medic - Advanced Medicine] Second Chance</t>
  </si>
  <si>
    <t>[Melee Duelist - Melee Duelist] Advantageous Strike</t>
  </si>
  <si>
    <t>[Melee Duelist - Melee Duelist] Dirty Tricks</t>
  </si>
  <si>
    <t>[Melee Duelist - Melee Duelist] Dual Weapon Flourish I</t>
  </si>
  <si>
    <t>[Melee Duelist - Melee Duelist] Dual Weapon Flourish II</t>
  </si>
  <si>
    <t>[Melee Duelist - Melee Duelist] Master of Elegance</t>
  </si>
  <si>
    <t>[Melee Duelist - Melee Duelist] Multiattack Proficiency (advanced melee weapons)</t>
  </si>
  <si>
    <t>[Melee Duelist - Melee Duelist] Out of Nowhere</t>
  </si>
  <si>
    <t>[Melee Duelist - Melee Duelist] Single Weapon Flourish I</t>
  </si>
  <si>
    <t>[Melee Duelist - Melee Duelist] Single Weapon Flourish II</t>
  </si>
  <si>
    <t>[Military Engineer - Military Engineer] Breach Cover</t>
  </si>
  <si>
    <t>[Military Engineer - Military Engineer] Breaching Explosive</t>
  </si>
  <si>
    <t>[Military Engineer - Military Engineer] Prepared Explosive</t>
  </si>
  <si>
    <t>[Military Engineer - Military Engineer] Problem Solver</t>
  </si>
  <si>
    <t>[Military Engineer - Military Engineer] Repairs on the Fly</t>
  </si>
  <si>
    <t>[Military Engineer - Military Engineer] Droid Expert</t>
  </si>
  <si>
    <t>[Military Engineer - Military Engineer] Quick Modifications</t>
  </si>
  <si>
    <t>[Military Engineer - Military Engineer] Sabotage Device</t>
  </si>
  <si>
    <t>[Military Engineer - Military Engineer] Tech Savant</t>
  </si>
  <si>
    <t>[Military Engineer - Military Engineer] Vehicular Boost</t>
  </si>
  <si>
    <t>[Officer - Fugitive Officer] Disciplined Trickery</t>
  </si>
  <si>
    <t>[Officer - Fugitive Officer] Group Perception</t>
  </si>
  <si>
    <t>[Officer - Fugitive Officer] Hasty Withdrawl</t>
  </si>
  <si>
    <t>[Officer - Fugitive Officer] Stealthy Withdrawl</t>
  </si>
  <si>
    <t>[Officer - Fugitive Officer] Stalwart Subordanates</t>
  </si>
  <si>
    <t>[Officer - Fugitive Officer] Stay in the Fight</t>
  </si>
  <si>
    <t>[Officer - Military Tactics] Assault Tactics</t>
  </si>
  <si>
    <t>[Officer - Military Tactics] Exploit Weakness</t>
  </si>
  <si>
    <t>[Officer - Military Tactics] Deployment Tactics</t>
  </si>
  <si>
    <t>[Officer - Military Tactics] Field Tactics</t>
  </si>
  <si>
    <t>[Officer - Military Tactics] Outmaneuver</t>
  </si>
  <si>
    <t>[Officer - Military Tactics] One for the Team</t>
  </si>
  <si>
    <t>[Officer - Military Tactics] Grand Leader</t>
  </si>
  <si>
    <t>[Officer - Military Tactics] Shift Defense I</t>
  </si>
  <si>
    <t>[Officer - Military Tactics] Shift Defense II</t>
  </si>
  <si>
    <t>[Officer - Military Tactics] Shift Defense III</t>
  </si>
  <si>
    <t>[Officer - Military Tactics] Tactical Edge</t>
  </si>
  <si>
    <t>[Officer - Military Tactics] Uncanny Defense</t>
  </si>
  <si>
    <t>[Officer - Naval Officer] Combined Fire</t>
  </si>
  <si>
    <t>[Officer - Naval Officer] Fleet Deployment</t>
  </si>
  <si>
    <t>[Officer - Naval Officer] Fleet Tactics</t>
  </si>
  <si>
    <t>[Officer - Naval Officer] It's a Trap!</t>
  </si>
  <si>
    <t>[Officer - Naval Officer] Legendary Commander</t>
  </si>
  <si>
    <t>[Officer - Rebel Recruiter] Recruit Enemy</t>
  </si>
  <si>
    <t>[Officer - Rebel Recruiter] Bolstered Numbers</t>
  </si>
  <si>
    <t>[Officer - Rebel Recruiter] Noble Sacrifice</t>
  </si>
  <si>
    <t>[Officer - Rebel Recruiter] Stay in the Fight</t>
  </si>
  <si>
    <t>[Officer - Rebel Recruiter] Team Recruiting</t>
  </si>
  <si>
    <t>[Outlaw - Outlaw] Preternatural Senses</t>
  </si>
  <si>
    <t>[Outlaw - Outlaw] Seize the Moment</t>
  </si>
  <si>
    <t>[Outlaw - Outlaw] Find an Opening</t>
  </si>
  <si>
    <t>[Outlaw - Outlaw] Double Up</t>
  </si>
  <si>
    <t>[Outlaw - Outlaw] Uncanny Instincts</t>
  </si>
  <si>
    <t>[Outlaw - Outlaw] Opportunistic Defense</t>
  </si>
  <si>
    <t>[Outlaw - Outlaw] Tangle Up</t>
  </si>
  <si>
    <t>[Outlaw - Outlaw] Confounding Attack</t>
  </si>
  <si>
    <t>[Pathfinder - Pathfinder] Bunker Blaster</t>
  </si>
  <si>
    <t>[Pathfinder - Pathfinder] Enhance Cover</t>
  </si>
  <si>
    <t>[Pathfinder - Pathfinder] Escort Fighter</t>
  </si>
  <si>
    <t>[Pathfinder - Pathfinder] Safe Passage</t>
  </si>
  <si>
    <t>[Pathfinder - Pathfinder] Safe Zone</t>
  </si>
  <si>
    <t>[Pathfinder - Pathfinder] Defensive Measures</t>
  </si>
  <si>
    <t>[Pathfinder - Pathfinder] Launch Point</t>
  </si>
  <si>
    <t>[Pathfinder - Pathfinder] Obscuring Defenses</t>
  </si>
  <si>
    <t>[Pathfinder - Pathfinder] Relocate</t>
  </si>
  <si>
    <t>[Pathfinder - Pathfinder] Zone of Recouperation</t>
  </si>
  <si>
    <t>[Saboteur - Sabotage] Device Jammer</t>
  </si>
  <si>
    <t>[Saboteur - Sabotage] Droid Jammer</t>
  </si>
  <si>
    <t>[Saboteur - Sabotage] Mine Mastery</t>
  </si>
  <si>
    <t>[Saboteur - Sabotage] Skilled Demolitionist</t>
  </si>
  <si>
    <t>[Saboteur - Sabotage] Shaped Explosion</t>
  </si>
  <si>
    <t>[Saboteur - Sabotage] Extreme Explosion</t>
  </si>
  <si>
    <t>[Saboteur - Turret] Blaster Turret I</t>
  </si>
  <si>
    <t>[Saboteur - Turret] Blaster Turret II</t>
  </si>
  <si>
    <t>[Saboteur - Turret] Blaster Turret III</t>
  </si>
  <si>
    <t>[Saboteur - Turret] Ion Turret</t>
  </si>
  <si>
    <t>[Saboteur - Turret] Stun Turret</t>
  </si>
  <si>
    <t>[Saboteur - Turret] Turret Self-Destruct</t>
  </si>
  <si>
    <t>[Shaper - Implant] Adrenaline Implant</t>
  </si>
  <si>
    <t>[Shaper - Implant] Precision Implant</t>
  </si>
  <si>
    <t>[Shaper - Implant] Resilience Implant</t>
  </si>
  <si>
    <t>[Shaper - Implant] Speed Implant</t>
  </si>
  <si>
    <t>[Shaper - Implant] Strength Implant</t>
  </si>
  <si>
    <t>[Shaper - Shaper] Biotech Mastery</t>
  </si>
  <si>
    <t>[Shaper - Shaper] Expert Shaper</t>
  </si>
  <si>
    <t>[Shaper - Shaper] Expedient Mending</t>
  </si>
  <si>
    <t>[Shaper - Shaper] Master Mender</t>
  </si>
  <si>
    <t>[Shaper - Shaper] Skilled Implanter</t>
  </si>
  <si>
    <t>[Sith Apprentice - Sith] Affliction</t>
  </si>
  <si>
    <t>[Sith Apprentice - Sith] Drain Force</t>
  </si>
  <si>
    <t>[Sith Apprentice - Sith] Dark Healing</t>
  </si>
  <si>
    <t>[Sith Apprentice - Sith] Improved Dark Healing</t>
  </si>
  <si>
    <t>[Sith Apprentice - Sith] Dark Healing Field</t>
  </si>
  <si>
    <t>[Sith Apprentice - Sith] Dark Scourge</t>
  </si>
  <si>
    <t>[Sith Apprentice - Sith] Dark Side Adept</t>
  </si>
  <si>
    <t>[Sith Apprentice - Sith] Dark Side Master</t>
  </si>
  <si>
    <t>[Sith Apprentice - Sith] Sith Alchemy</t>
  </si>
  <si>
    <t>[Sith Apprentice - Sith] Force Deception</t>
  </si>
  <si>
    <t>[Sith Apprentice - Sith] Stolen Form</t>
  </si>
  <si>
    <t>[Sith Apprentice - Sith] Wicked Strike</t>
  </si>
  <si>
    <t>[Sith Apprentice - Sith Alchemy] Sith Alchemy</t>
  </si>
  <si>
    <t>[Sith Apprentice - Sith Alchemy] Cause Mutation</t>
  </si>
  <si>
    <t>[Sith Apprentice - Sith Alchemy] Sith Alchemy Specialist</t>
  </si>
  <si>
    <t>[Sith Apprentice - Sith Alchemy] Rapid Alchemy</t>
  </si>
  <si>
    <t>[Sith Apprentice - Sith Commander] Focus Terror</t>
  </si>
  <si>
    <t>[Sith Apprentice - Sith Commander] Desperate Measures</t>
  </si>
  <si>
    <t>[Sith Apprentice - Sith Commander] Incite Rage</t>
  </si>
  <si>
    <t>[Sith Apprentice - Sith Commander] Power of Hatred</t>
  </si>
  <si>
    <t>[Vanguard - Vanguard] Enhanced Vision</t>
  </si>
  <si>
    <t>[Vanguard - Vanguard] Triangulate</t>
  </si>
  <si>
    <t>[Vanguard - Vanguard] Mark the Target</t>
  </si>
  <si>
    <t>[Vanguard - Vanguard] Maximize Cover</t>
  </si>
  <si>
    <t>[Vanguard - Vanguard] Impenetrable Cover</t>
  </si>
  <si>
    <t>[Vanguard - Vanguard] Invisible Attacker</t>
  </si>
  <si>
    <t>[Vanguard - Vanguard] Soften the Target</t>
  </si>
  <si>
    <t>[Vanguard - Vanguard] Shellshock</t>
  </si>
  <si>
    <t>Talent</t>
  </si>
  <si>
    <t>TalentList</t>
  </si>
  <si>
    <t>Feat</t>
  </si>
  <si>
    <t>Page</t>
  </si>
  <si>
    <t>A Few Maneuvers</t>
  </si>
  <si>
    <t>Gain +2 to defense of Colossal or smaller vehicles, and projectile attacks which miss your vehicle by 5 or more self-destruct</t>
  </si>
  <si>
    <t>TotG 64</t>
  </si>
  <si>
    <t>Accelerated Strike</t>
  </si>
  <si>
    <t>Once per encounter, take a full attack action with proficient weapons as a standard action</t>
  </si>
  <si>
    <t>KotOR 32</t>
  </si>
  <si>
    <t>Acrobatic Strike</t>
  </si>
  <si>
    <t>Gain +2 bonus on next attack against opponent you tumble past</t>
  </si>
  <si>
    <t>Add full heroic level to damage against targets who have not yet acted in combat</t>
  </si>
  <si>
    <t>TFU 31</t>
  </si>
  <si>
    <t>Advantageous Cover</t>
  </si>
  <si>
    <t>Take no damage from area attacks whilst in cover</t>
  </si>
  <si>
    <t>Aiming Accuracy</t>
  </si>
  <si>
    <t>After aiming as a full-round action, gain +5 on next weapon attack.</t>
  </si>
  <si>
    <t>SGtD 22</t>
  </si>
  <si>
    <t>Angled Throw</t>
  </si>
  <si>
    <t>You may ignore cover and improved cover when throwing a grenade if your attack roll exceeds a Reflex Defense of 15</t>
  </si>
  <si>
    <t>TFU 32</t>
  </si>
  <si>
    <t>Anointed Hunter</t>
  </si>
  <si>
    <t>Move 2 or more squares and gain a +1 bonus on attacks with thrown weapons until the end of your turn.</t>
  </si>
  <si>
    <t>CW 28</t>
  </si>
  <si>
    <t>Armor Proficiency (medium)</t>
  </si>
  <si>
    <t>No penalty on attacks and no armor check penalty while wearing heavy armor</t>
  </si>
  <si>
    <t>No penalty on attacks and no armor check penalty while wearing light armor</t>
  </si>
  <si>
    <t>Armor Proficiency (light)</t>
  </si>
  <si>
    <t>No penalty on attacks and no armor check penalty while wearing medium armor</t>
  </si>
  <si>
    <t>Artillery Shot</t>
  </si>
  <si>
    <t xml:space="preserve">You increase the efficacy of your burst and splash weapon attacks. </t>
  </si>
  <si>
    <t>Assault</t>
  </si>
  <si>
    <t>You can use Double Attack as a standard action at the cost of a Force Point</t>
  </si>
  <si>
    <t>Web</t>
  </si>
  <si>
    <t>Assured Attack</t>
  </si>
  <si>
    <t>Reroll the lowest damage die when making a successful attack</t>
  </si>
  <si>
    <t>RE 28</t>
  </si>
  <si>
    <t>Attack Combo (Fire and Strike)</t>
  </si>
  <si>
    <t>Deal +1 die of damage on melee, unarmed, or ranged attacks until the end of your next turn after hitting an enemy with two consecutive melee, unarmed, or ranged attacks.</t>
  </si>
  <si>
    <t>LE 34</t>
  </si>
  <si>
    <t>Attack Combo (Melee)</t>
  </si>
  <si>
    <t>Deal +1 die of damage on melee or unarmed attacks until the end of your next turn after hitting an enemy with two consecutive melee or unarmed attacks.</t>
  </si>
  <si>
    <t>Attack Combo (Ranged)</t>
  </si>
  <si>
    <t>Deal +1 die of damage on ranged attacks until the end ofyour next turn after hitting an enemy with two consecutive ranged attacks.</t>
  </si>
  <si>
    <t>Decrease penalty on autofire attack and inflict extra damage when sustaining fire in the same squares in consecutive rounds.</t>
  </si>
  <si>
    <t>Sweep a wide area while using autofire mode.</t>
  </si>
  <si>
    <t>Bad Feeling</t>
  </si>
  <si>
    <t>You may always move in the surprise round</t>
  </si>
  <si>
    <t>Bantha Herder</t>
  </si>
  <si>
    <t>Move a target damaged by your ranged attack.</t>
  </si>
  <si>
    <t>GAW 22</t>
  </si>
  <si>
    <t>Bantha Rush</t>
  </si>
  <si>
    <t>Push opponent 1 square after making a successful melee attack</t>
  </si>
  <si>
    <t>Battering Attack</t>
  </si>
  <si>
    <t>Knock a target prone when you use Bantha Rush.</t>
  </si>
  <si>
    <t>Biotech Specialist</t>
  </si>
  <si>
    <t>Make custom modifications to Yuuzhan Vong biotech.</t>
  </si>
  <si>
    <t>Biotech Surgery</t>
  </si>
  <si>
    <t>Install a biotech prosthesis onto a living being.</t>
  </si>
  <si>
    <t>LE 35</t>
  </si>
  <si>
    <t>Blaster Barrage</t>
  </si>
  <si>
    <t>Coordinated Attack</t>
  </si>
  <si>
    <t>If you deal damage with an autofire attack, your allies gain a +2 bonus to autofire attacks against the same target</t>
  </si>
  <si>
    <t>Brink of Death</t>
  </si>
  <si>
    <t>Attacks that would kill your enemy reduces them to O hit points instead.</t>
  </si>
  <si>
    <t>Burst Fire</t>
  </si>
  <si>
    <t>Weapon Proficiency (heavy)</t>
  </si>
  <si>
    <t>Take a -5 penalty on an autofire attack to gain +2 dice damage</t>
  </si>
  <si>
    <t>Burst of Speed</t>
  </si>
  <si>
    <t>Move speed twice as a move action</t>
  </si>
  <si>
    <t>SaV 21</t>
  </si>
  <si>
    <t>Careful Shot</t>
  </si>
  <si>
    <t>If you aim, gain +1 bonus on the attack roll</t>
  </si>
  <si>
    <t>Charging Fire</t>
  </si>
  <si>
    <t>Make ranged attack at the end of a charge</t>
  </si>
  <si>
    <t>Cleave</t>
  </si>
  <si>
    <t>Power Attack</t>
  </si>
  <si>
    <t>Extra melee attack after dropping target</t>
  </si>
  <si>
    <t>Close Combat Escape</t>
  </si>
  <si>
    <t>Escape grapple and attack</t>
  </si>
  <si>
    <t>Collateral Damage</t>
  </si>
  <si>
    <t>Gain extra attack upon hitting the first target</t>
  </si>
  <si>
    <t>Combat Reflexes</t>
  </si>
  <si>
    <t>Gain additional attacks of opportunity</t>
  </si>
  <si>
    <t>Conditioning</t>
  </si>
  <si>
    <t>Reroll any Strength or Constitution based skill checks and add Strength bonus to Fortitude Defense for a turn once per encounter</t>
  </si>
  <si>
    <t>You may enter rage as a swift action, and end it a round after you declare it finished</t>
  </si>
  <si>
    <t>TFU 33</t>
  </si>
  <si>
    <t>Automatic success with aid another action at point blank range</t>
  </si>
  <si>
    <t>Coordinated Barrage</t>
  </si>
  <si>
    <t>Allow an ally to deal more damage when you aid his attack.</t>
  </si>
  <si>
    <t>Cornered</t>
  </si>
  <si>
    <t>When unable to withdraw, +2 on attacks</t>
  </si>
  <si>
    <t>Critical Strike</t>
  </si>
  <si>
    <t>Take two consecutive swift actions to increase the critical range of your next melee attack by 1</t>
  </si>
  <si>
    <t>Crossfire</t>
  </si>
  <si>
    <t>If you miss against a target with soft cover, once per round you may immediately make an attack roll against the target providing the soft cover.</t>
  </si>
  <si>
    <t>Crush</t>
  </si>
  <si>
    <t>Pin</t>
  </si>
  <si>
    <t>Deal unarmed or claw damage to a pinned opponent</t>
  </si>
  <si>
    <t>Cunning Attack</t>
  </si>
  <si>
    <t>+2 to attack rolls against flat-footed enemies</t>
  </si>
  <si>
    <t>Cybernetic Surgery</t>
  </si>
  <si>
    <t>Install a cybernetic prosthesis onto a living being</t>
  </si>
  <si>
    <t>Damage Conversion</t>
  </si>
  <si>
    <t>Take additional hit point damage instead of moving down the condition track.</t>
  </si>
  <si>
    <t>Deadeye</t>
  </si>
  <si>
    <t>If you aim, deal extra damage</t>
  </si>
  <si>
    <t>Deadly Sniper</t>
  </si>
  <si>
    <t>When you make a ranged attack against a target that is unaware of you, you get +2 bonus on your attack roll and deal +1 die of damage on the first attack each turn</t>
  </si>
  <si>
    <t>Deceptive Drop</t>
  </si>
  <si>
    <t>Flat-footed targets knocked prone on surprise round</t>
  </si>
  <si>
    <t>Deft Charge</t>
  </si>
  <si>
    <t>Take swift actions, reactions, and free actions after you charge before your turn ends.</t>
  </si>
  <si>
    <t>Desperate Gambit</t>
  </si>
  <si>
    <t>Reroll missed attack by taking a penalty to Reflex Defense</t>
  </si>
  <si>
    <t>Destructive Force</t>
  </si>
  <si>
    <t>Deal damage to adjacent targets when you damage objects and vehicles.</t>
  </si>
  <si>
    <t>Disabler</t>
  </si>
  <si>
    <t>Gain benefits when using certain ion weapons.</t>
  </si>
  <si>
    <t>GAW 23</t>
  </si>
  <si>
    <t>Distracting Droid</t>
  </si>
  <si>
    <t>Attempt to deny enemies within 6 squares their next move action, with a chance to make enemies flat-footed.</t>
  </si>
  <si>
    <t>Dive for Cover</t>
  </si>
  <si>
    <t>Jump for cover is a reaction.</t>
  </si>
  <si>
    <t>Dodge</t>
  </si>
  <si>
    <t>Gain a +1 dodge bonus to Reflex Defense against a selected target</t>
  </si>
  <si>
    <t>Make extra attack during full attack, -5 penalty to all attacks</t>
  </si>
  <si>
    <t>Dreadful Countenance</t>
  </si>
  <si>
    <t>Reroll Use the Force and Persuasion checks to activate fear effects</t>
  </si>
  <si>
    <t>Dreadful Rage</t>
  </si>
  <si>
    <t>Rage bonus to attacks and damage increases to +4</t>
  </si>
  <si>
    <t>+1 bonus to certain skills and defenses when dealing with a selected class of droid.</t>
  </si>
  <si>
    <t>Droid Hunter</t>
  </si>
  <si>
    <t>Deal +2 damage to droid enemies, or +4 when using an ion weapon.</t>
  </si>
  <si>
    <t>CW 29</t>
  </si>
  <si>
    <t>Droid Shield Mastery</t>
  </si>
  <si>
    <t>Automatically restore shields in two swift actions.</t>
  </si>
  <si>
    <t>Droidcraft</t>
  </si>
  <si>
    <t>Repair a droid in 10 minutes instead of 1 hour</t>
  </si>
  <si>
    <t>Dual Weapon Mastery I</t>
  </si>
  <si>
    <t>Take a -5 penalty on attacks when attacking with two weapons or both ends of a double weapon</t>
  </si>
  <si>
    <t>Dual Weapon Mastery II</t>
  </si>
  <si>
    <t>Take a -2 penalty on attacks when attacking with two weapons or both ends of a double weapon</t>
  </si>
  <si>
    <t>Dual Weapon Mastery III</t>
  </si>
  <si>
    <t>Take a no penalty on attacks when attacking with two weapons or both ends of a double weapon</t>
  </si>
  <si>
    <t>Duck and Cover</t>
  </si>
  <si>
    <t>You dive for cover when you avoid area attacks</t>
  </si>
  <si>
    <t>Echani Training</t>
  </si>
  <si>
    <t>Double Strength bonus to damage. Once per encounter upon dealing unarmed damage, make an unarmed attack against Fortitude defense to knock opponent prone</t>
  </si>
  <si>
    <t>KotOR 33</t>
  </si>
  <si>
    <t>Erratic Target</t>
  </si>
  <si>
    <t>Reduce speed by up to 2 squares to increase dodge bonus by up to 2 squares.</t>
  </si>
  <si>
    <t>Exotic Weapon Proficiency</t>
  </si>
  <si>
    <t>Wield an exotic weapon without penalty</t>
  </si>
  <si>
    <t>Experienced Medic</t>
  </si>
  <si>
    <t>Perform surgery on multiple creatures simultaneously.</t>
  </si>
  <si>
    <t>Expert Droid Repair</t>
  </si>
  <si>
    <t>Repair multiple droids simultaneously</t>
  </si>
  <si>
    <t>Extra Rage</t>
  </si>
  <si>
    <t>Rage one additional time per day
(Enter number of times taken)</t>
  </si>
  <si>
    <t>Extra Second Wind</t>
  </si>
  <si>
    <t>Gain an additional second wind per day
(Enter number of times taken)</t>
  </si>
  <si>
    <t>Far Shot</t>
  </si>
  <si>
    <t>Point Blank Shot</t>
  </si>
  <si>
    <t>Range penalties for short-, medium-, and long-ranged attacks are reduced</t>
  </si>
  <si>
    <t>Fast Surge</t>
  </si>
  <si>
    <t>Catch second wind as a free action on your turn.</t>
  </si>
  <si>
    <t>RE 29</t>
  </si>
  <si>
    <t>Fatal Hit</t>
  </si>
  <si>
    <t>You automatically kill an enemy that you reduce to 0 hit points, and you can perform a coup de grace as a standard action</t>
  </si>
  <si>
    <t>Feat of Strength</t>
  </si>
  <si>
    <t>Take 10 or 20 on one Strength check or related skill check per encounter</t>
  </si>
  <si>
    <t>LE 36</t>
  </si>
  <si>
    <t>Fight Through Pain</t>
  </si>
  <si>
    <t>Use your Will Defense to determine your damage threshold.</t>
  </si>
  <si>
    <t>Flash and Clear</t>
  </si>
  <si>
    <t xml:space="preserve">Gain concealment against a target you damage with a burst or splash weapon. </t>
  </si>
  <si>
    <t>Fleet-Footed</t>
  </si>
  <si>
    <t>Running Attack</t>
  </si>
  <si>
    <t>+2 speed when making a running attack</t>
  </si>
  <si>
    <t>Flood of Fire</t>
  </si>
  <si>
    <t>Ignore enimies' dodge and deflection bonuses to Reflex Defense when making area attacks with a weapon set on autofire.</t>
  </si>
  <si>
    <t>Flurry</t>
  </si>
  <si>
    <t>Take -5 penalty to Reflex Defense to gain +2 bonus to melee attack rolls</t>
  </si>
  <si>
    <t>Focused Rage</t>
  </si>
  <si>
    <t>You may use all skills during a rage</t>
  </si>
  <si>
    <t>Follow Through</t>
  </si>
  <si>
    <t>Move immediately up to your speed after reducing an enemy to 0 hit points</t>
  </si>
  <si>
    <t>JATM 23</t>
  </si>
  <si>
    <t>Force Boon</t>
  </si>
  <si>
    <t>Gain three additional Force Points at each level</t>
  </si>
  <si>
    <t>Force of Personality</t>
  </si>
  <si>
    <t>Use Wisdom or Charisma to determine Will Defense.</t>
  </si>
  <si>
    <t>Force Readiness</t>
  </si>
  <si>
    <t>May spend Force Points as a free action even if it is not your turn</t>
  </si>
  <si>
    <t>Force Regimen Mastery</t>
  </si>
  <si>
    <t>Learn a number of Force Regimens equal to 1 + your Wis modifier (minimum 1)
(Enter number of times taken)</t>
  </si>
  <si>
    <t>Force Sensitivity</t>
  </si>
  <si>
    <t>You can make Use the Force checks and gain access to Force talents</t>
  </si>
  <si>
    <t>Force Training</t>
  </si>
  <si>
    <t>Learn a number of Force powers equal to 1 + your Wis modifier (minimum 1)
(Enter number of times taken)</t>
  </si>
  <si>
    <t>Forceful Blast</t>
  </si>
  <si>
    <t>Move a target damaged by your grenade attack.</t>
  </si>
  <si>
    <t>Fortifying Recovery</t>
  </si>
  <si>
    <t>Gain bonus hit points when you recover.</t>
  </si>
  <si>
    <t>Friends in Low Places</t>
  </si>
  <si>
    <t>Reduce black-market cost multiplier for licensed and restricted objects by 1</t>
  </si>
  <si>
    <t xml:space="preserve">Galactic Alliance Military Training </t>
  </si>
  <si>
    <t>You do not move down the condition track the first time an attack exceeds your damage threshold, and you gain access to the Brawler talent tree.</t>
  </si>
  <si>
    <t>Gearhead</t>
  </si>
  <si>
    <t>Make Mechanics and Use Computer checks faster than usual once per encounter</t>
  </si>
  <si>
    <t>Grand Army of the Republic Training</t>
  </si>
  <si>
    <t>Apply your armor's equipment bonus to your Will Defense.</t>
  </si>
  <si>
    <t>CW 31</t>
  </si>
  <si>
    <t>Grapple Resistance</t>
  </si>
  <si>
    <t>Gain a +5 bonus to resist grab and grapple attacks.</t>
  </si>
  <si>
    <t>Great Cleave</t>
  </si>
  <si>
    <t>No limit to cleave attacks each round</t>
  </si>
  <si>
    <t>Gunnery Specialist</t>
  </si>
  <si>
    <t>Reroll an attack made with a vehicle weapon.</t>
  </si>
  <si>
    <t>Hasty Modification</t>
  </si>
  <si>
    <t>Tech Specialist</t>
  </si>
  <si>
    <t>Swap one trait for another trait</t>
  </si>
  <si>
    <t>SaV 22</t>
  </si>
  <si>
    <t>Hidious Visage</t>
  </si>
  <si>
    <t>Deception check to push opponent away</t>
  </si>
  <si>
    <t>Imperial Military Training</t>
  </si>
  <si>
    <t>Negate one mind-affecting effect per encounter.</t>
  </si>
  <si>
    <t>Impersonate</t>
  </si>
  <si>
    <t>Shapeshift to impersonate a specific person</t>
  </si>
  <si>
    <t>SaV 23</t>
  </si>
  <si>
    <t>Impetuous Move</t>
  </si>
  <si>
    <t>Move when you catch a second wind</t>
  </si>
  <si>
    <t>Implant Training</t>
  </si>
  <si>
    <t>You are not moved down the condition track an extra step by your implant</t>
  </si>
  <si>
    <t>Improved Bantha Rush</t>
  </si>
  <si>
    <t>You may move your opponent a number of squares from 2 to half your Strength modifier</t>
  </si>
  <si>
    <t>Improved Charge</t>
  </si>
  <si>
    <t>Mobility</t>
  </si>
  <si>
    <t>You can charge without moving in a straight line</t>
  </si>
  <si>
    <t>Improved Damage Threshold</t>
  </si>
  <si>
    <t>Damage threshold increases by 5
(Enter number of times taken)</t>
  </si>
  <si>
    <t>Improved Defenses</t>
  </si>
  <si>
    <t>Gain +1 bonus to all defenses</t>
  </si>
  <si>
    <t>Improved Disarm</t>
  </si>
  <si>
    <t>Melee Defense</t>
  </si>
  <si>
    <t>Gain +5 bonus on melee attacks to disarm an opponent</t>
  </si>
  <si>
    <t>Improved Rapid Strike</t>
  </si>
  <si>
    <t>Take -5 to attack to gain +2 dice of damage with a light melee weapon or lightsaber</t>
  </si>
  <si>
    <t>Impulsive Flight</t>
  </si>
  <si>
    <t>Withdraw faster when damaged</t>
  </si>
  <si>
    <t>Increased Agility</t>
  </si>
  <si>
    <t>Increase Climb and Swim speeds and Jump distance by 2 squares and do not lose Dexterity bonus to Reflex Defense when climbing</t>
  </si>
  <si>
    <t>Informer</t>
  </si>
  <si>
    <t>You can use your Perception modifier to make Gather Information checks, and can make Gather Information checks with favorable circumstances in half the time</t>
  </si>
  <si>
    <t>Ion Shielding</t>
  </si>
  <si>
    <t>Move only -1 step on condition track when ion damage exceeds damage threshold.</t>
  </si>
  <si>
    <t>Jedi Familiarity</t>
  </si>
  <si>
    <t>Gain one temporary Force Point when targeted by an ally's Force power or Force talent.</t>
  </si>
  <si>
    <t>Knife Trick</t>
  </si>
  <si>
    <t>Attack of opportunity with concealed weapon to greater effect</t>
  </si>
  <si>
    <t>Knock Heads</t>
  </si>
  <si>
    <t>You may knock two opponents' heads together after a successful multi-grab.</t>
  </si>
  <si>
    <t>Leader of Droids</t>
  </si>
  <si>
    <t>Allied droids benefit from your beneficial mind-affecting effects.</t>
  </si>
  <si>
    <t>Lightning Draw</t>
  </si>
  <si>
    <t>Draw and fire as a standard action</t>
  </si>
  <si>
    <t>Linguist</t>
  </si>
  <si>
    <t>Gain bonus languages equal to 1 + your Int modifier (minimum 1)
(Enter number of times taken)</t>
  </si>
  <si>
    <t>Logic Upgrade: Self-Defense</t>
  </si>
  <si>
    <t>Once per encounter as a reaction, gain a +2 morale bonus to a defense score until your next turn</t>
  </si>
  <si>
    <t>KotOR 34</t>
  </si>
  <si>
    <t>Logic Upgrade: Skill Swap</t>
  </si>
  <si>
    <t>Swap a trained skill for an untrained skill on the fly.</t>
  </si>
  <si>
    <t>Logic Upgrade: Tactician</t>
  </si>
  <si>
    <t>Once per encounter, use aid another action to grant an ally +5 to attack</t>
  </si>
  <si>
    <t>Long Haft Strike</t>
  </si>
  <si>
    <t>When you use a lightsaber pike or long-handled lightsaber you can treat it as a double weapon</t>
  </si>
  <si>
    <t>Mandalorian Training</t>
  </si>
  <si>
    <t>Gain a +2 bonus to ranged attack and Will Defense when using Charging Fire</t>
  </si>
  <si>
    <t>Martial Arts I</t>
  </si>
  <si>
    <t>Increase damage from unarmed attacks by one die step; gain +1 dodge bonus to Reflex Defense</t>
  </si>
  <si>
    <t>Martial Arts II</t>
  </si>
  <si>
    <t>Martial Arts III</t>
  </si>
  <si>
    <t>Mechanical Martial Arts</t>
  </si>
  <si>
    <t>Give an enemy a -5 penalty on attack rolls and damage rolls for one round after striking it in unarmed combat.</t>
  </si>
  <si>
    <t>Trade attack bonus on melee attacks for a dodge bonus to Reflex Defense</t>
  </si>
  <si>
    <t>Metamorph</t>
  </si>
  <si>
    <t>Change your size</t>
  </si>
  <si>
    <t>Mighty Swing</t>
  </si>
  <si>
    <t>Spend two swift actions to deal extra damage in melee</t>
  </si>
  <si>
    <t>Mighty Throw</t>
  </si>
  <si>
    <t>Add your Strength as well as your Dexterity bonus to attack rolls with thrown weapons, and increase each range category by your Strength modifier</t>
  </si>
  <si>
    <t>Mission Specialist (Acrobatics)</t>
  </si>
  <si>
    <t>Grant bonus to allies' untrained skill checks with Acrobatics.</t>
  </si>
  <si>
    <t>GAW 24</t>
  </si>
  <si>
    <t>Mission Specialist (Climb)</t>
  </si>
  <si>
    <t>Grant bonus to allies' untrained skill checks with Climb.</t>
  </si>
  <si>
    <t>Mission Specialist (Deception)</t>
  </si>
  <si>
    <t>Grant bonus to allies' untrained skill checks with Deception.</t>
  </si>
  <si>
    <t>Mission Specialist (Endurance)</t>
  </si>
  <si>
    <t>Grant bonus to allies' untrained skill checks with Endurance.</t>
  </si>
  <si>
    <t>Mission Specialist (Gather Information)</t>
  </si>
  <si>
    <t>Grant bonus to allies' untrained skill checks with Gather Information.</t>
  </si>
  <si>
    <t>Mission Specialist (Initiative)</t>
  </si>
  <si>
    <t>Grant bonus to allies' untrained skill checks with Initiative.</t>
  </si>
  <si>
    <t>Mission Specialist (Jump)</t>
  </si>
  <si>
    <t>Grant bonus to allies' untrained skill checks with Jump.</t>
  </si>
  <si>
    <t>Mission Specialist (Knowledge (Bureaucracy))</t>
  </si>
  <si>
    <t>Grant bonus to allies' untrained skill checks with Knowledge (Bureaucracy).</t>
  </si>
  <si>
    <t>Mission Specialist (Knowledge (Galactic Lore))</t>
  </si>
  <si>
    <t>Grant bonus to allies' untrained skill checks with Knowledge (Galactic Lore).</t>
  </si>
  <si>
    <t>Mission Specialist (Knowledge (Life Sciences))</t>
  </si>
  <si>
    <t>Grant bonus to allies' untrained skill checks with Knowledge (Life Sciences).</t>
  </si>
  <si>
    <t>Mission Specialist (Knowledge (Physical Sciences))</t>
  </si>
  <si>
    <t>Grant bonus to allies' untrained skill checks with Knowledge (Physical Sciences).</t>
  </si>
  <si>
    <t>Mission Specialist (Knowledge (Social Sciences))</t>
  </si>
  <si>
    <t>Grant bonus to allies' untrained skill checks with Knowledge (Social Sciences).</t>
  </si>
  <si>
    <t>Mission Specialist (Knowledge (Tactics))</t>
  </si>
  <si>
    <t>Grant bonus to allies' untrained skill checks with Knowledge (Tactics).</t>
  </si>
  <si>
    <t>Mission Specialist (Knowledge (Technology))</t>
  </si>
  <si>
    <t>Grant bonus to allies' untrained skill checks with Knowledge (Technology).</t>
  </si>
  <si>
    <t>Mission Specialist (Mechanics)</t>
  </si>
  <si>
    <t>Grant bonus to allies' untrained skill checks with Mechanics.</t>
  </si>
  <si>
    <t>Mission Specialist (Perception)</t>
  </si>
  <si>
    <t>Grant bonus to allies' untrained skill checks with Perception.</t>
  </si>
  <si>
    <t>Mission Specialist (Persuasion)</t>
  </si>
  <si>
    <t>Grant bonus to allies' untrained skill checks with Persuasion.</t>
  </si>
  <si>
    <t>Mission Specialist (Pilot)</t>
  </si>
  <si>
    <t>Grant bonus to allies' untrained skill checks with Pilot.</t>
  </si>
  <si>
    <t>Mission Specialist (Ride)</t>
  </si>
  <si>
    <t>Grant bonus to allies' untrained skill checks with Ride.</t>
  </si>
  <si>
    <t>Mission Specialist (Stealth)</t>
  </si>
  <si>
    <t>Grant bonus to allies' untrained skill checks with Stealth.</t>
  </si>
  <si>
    <t>Mission Specialist (Survival)</t>
  </si>
  <si>
    <t>Grant bonus to allies' untrained skill checks with Survival.</t>
  </si>
  <si>
    <t>Mission Specialist (Swim)</t>
  </si>
  <si>
    <t>Grant bonus to allies' untrained skill checks with Swim.</t>
  </si>
  <si>
    <t>Mission Specialist (Treat Injury)</t>
  </si>
  <si>
    <t>Grant bonus to allies' untrained skill checks with Treat Injury.</t>
  </si>
  <si>
    <t>Mission Specialist (Use Computer)</t>
  </si>
  <si>
    <t>Grant bonus to allies' untrained skill checks with Use Computer.</t>
  </si>
  <si>
    <t>Mission Specialist (Use the Force)</t>
  </si>
  <si>
    <t>Grant bonus to allies' untrained skill checks with Use the Force.</t>
  </si>
  <si>
    <t>Gain +5 dodge bonus to Reflex Defense against some attacks of opportunity</t>
  </si>
  <si>
    <t>Momentum Strike</t>
  </si>
  <si>
    <t>Gain one die of damage on mounted melee attacks if your mount or vehicle has moved its speed</t>
  </si>
  <si>
    <t>TotG 127</t>
  </si>
  <si>
    <t>Mounted Defense</t>
  </si>
  <si>
    <t>Redirect successful attacks against you to hit your mount or vehicle instead once per encounter</t>
  </si>
  <si>
    <t>Moving Target</t>
  </si>
  <si>
    <t>Gain a bonus to Reflex Defense when you remain mobile.</t>
  </si>
  <si>
    <t>Multi-Grab</t>
  </si>
  <si>
    <t>You may grab two opponents as a standard action.</t>
  </si>
  <si>
    <t>Multi-Targeting</t>
  </si>
  <si>
    <t>You can spread your aim action across multiple consecutive rounds.</t>
  </si>
  <si>
    <t>SGtD 24</t>
  </si>
  <si>
    <t>Natural Leader</t>
  </si>
  <si>
    <t>You lead an organization of a scale equal to half your heroic level plus your Charisma bonus, with a +10 to your organization score</t>
  </si>
  <si>
    <t>TFU 34</t>
  </si>
  <si>
    <t>Never Surrender</t>
  </si>
  <si>
    <t>Make an Endurance check to prevent falling to 0 hit points.</t>
  </si>
  <si>
    <t>Officer Candidacy Training</t>
  </si>
  <si>
    <t>Gain a bonus to your Rank and Privilege Score.</t>
  </si>
  <si>
    <t>GAW 25</t>
  </si>
  <si>
    <t>Opportunistic Retreat</t>
  </si>
  <si>
    <t>Sacrifice attack of opportunity to move at half speed</t>
  </si>
  <si>
    <t>Opportunistic Shooter</t>
  </si>
  <si>
    <t>Gain a bonus to attacks of opportunity with ranged weapons.</t>
  </si>
  <si>
    <t>Overwhelming Attack</t>
  </si>
  <si>
    <t>Any attempt to negate your attack takes a -5 penaity on the attack roll or skill check.</t>
  </si>
  <si>
    <t>Pall of the Dark Side</t>
  </si>
  <si>
    <t>Add half your Dark Side Score to Use the Force checks to resist detection.</t>
  </si>
  <si>
    <t>Grappled opponent is pinned for 1 round, can't move, and loses its Dexterity bonus to Reflex Defense</t>
  </si>
  <si>
    <t>Pincer</t>
  </si>
  <si>
    <t>Maintain Pin feat and make subsequent grapple checks as a swift action. Apply Crush to each check.</t>
  </si>
  <si>
    <t>Pinpoint Accuracy</t>
  </si>
  <si>
    <t>Move target -1 step on the condition track when you hit with Aiming Accuracy.</t>
  </si>
  <si>
    <t>Gain benefits when using certain pistols.</t>
  </si>
  <si>
    <t>+1 bonus on ranged attacks and damage against point blank foes</t>
  </si>
  <si>
    <t>Poison Resistance</t>
  </si>
  <si>
    <t>Gain +5 to Fortitude Defense against poison, and only take half damage from poisons</t>
  </si>
  <si>
    <t>Trade attack bonus for damage on melee attacks (up to your base attack bonus)</t>
  </si>
  <si>
    <t>Power Blast</t>
  </si>
  <si>
    <t>Trade attack bonus for damage on ranged attacks (up to your base attack bonus)</t>
  </si>
  <si>
    <t>Powerful Charge</t>
  </si>
  <si>
    <t>Gain +2 bonus on your attack roll while charging and deal extra damage</t>
  </si>
  <si>
    <t>Powerful Rage</t>
  </si>
  <si>
    <t>+4 to Strength checks and Strength-based skill checks whilst raging</t>
  </si>
  <si>
    <t>Precise Shot</t>
  </si>
  <si>
    <t>No -5 penalty for shooting into melee</t>
  </si>
  <si>
    <t>Predictive Defense</t>
  </si>
  <si>
    <t>Use Dexterity or Intelligence to determine Reflex Defense.</t>
  </si>
  <si>
    <t>Prime Shot</t>
  </si>
  <si>
    <t>Gain a bonus to attack rolls when none of your allies are near the target.</t>
  </si>
  <si>
    <t>Draw weapon as a swift action</t>
  </si>
  <si>
    <t>Quick Skill</t>
  </si>
  <si>
    <t>Once per encounter, take 10 on any trained skill check when rushed, or take 20 in half the time</t>
  </si>
  <si>
    <t>Rancor Crush</t>
  </si>
  <si>
    <t>Move an enemy -1 step down the condition track when using the Crush feat</t>
  </si>
  <si>
    <t>Resilient Strength</t>
  </si>
  <si>
    <t>Use Strength or Constitution to determine Fortitude Defence.</t>
  </si>
  <si>
    <t>Return Fire</t>
  </si>
  <si>
    <t>You may make a single ranged attack as a reaction to a ranged attack against you that misses.</t>
  </si>
  <si>
    <t>LE 37</t>
  </si>
  <si>
    <t>Returning Bug</t>
  </si>
  <si>
    <t>Thrown razor bugs and thud bugs return to your hand immediately.</t>
  </si>
  <si>
    <t>Rapid Reaction</t>
  </si>
  <si>
    <t>React twice to the same trigger once per encounter</t>
  </si>
  <si>
    <t>Rapid Shot</t>
  </si>
  <si>
    <t>Take a -2 penalty on a ranged attack roll to deal +1 die of damage</t>
  </si>
  <si>
    <t>Take a -2 penalty on a melee attack roll to deal +1 die of damage</t>
  </si>
  <si>
    <t>Rapport</t>
  </si>
  <si>
    <t>Grant an additional +2 bonus to a character you are helping with aid another</t>
  </si>
  <si>
    <t>Rebel Military Training</t>
  </si>
  <si>
    <t>Gain a dodge bonus to Reflex Defense when using Running Attack.</t>
  </si>
  <si>
    <t>RE 30</t>
  </si>
  <si>
    <t>You may reroll a check for a Knowledge skill with which you are trained once per day and keep the better result</t>
  </si>
  <si>
    <t>TFU 35</t>
  </si>
  <si>
    <t>Recovering Surge</t>
  </si>
  <si>
    <t>Move up the condition track when you catch a second wind.</t>
  </si>
  <si>
    <t>Whenever you miss a target with proficient weapon, gain a +2 competence bonus on your next attack against that target until the end of your next turn</t>
  </si>
  <si>
    <t>Republic Military Training</t>
  </si>
  <si>
    <t>Once per encounter gain DR 10 against an incoming attack from which you have cover</t>
  </si>
  <si>
    <t>KotOR 35</t>
  </si>
  <si>
    <t>Resurgance</t>
  </si>
  <si>
    <t>Gain bonus swift action when you catch your second wind</t>
  </si>
  <si>
    <t>SaV 24</t>
  </si>
  <si>
    <t>Riflemaster</t>
  </si>
  <si>
    <t>Gain benefits when using certain rifles.</t>
  </si>
  <si>
    <t>Risk Taker</t>
  </si>
  <si>
    <t>Improve your chances of success with Climb or Jump checks.</t>
  </si>
  <si>
    <t>GAW 26</t>
  </si>
  <si>
    <t>Move before and after making an attack</t>
  </si>
  <si>
    <t>Savage Attack</t>
  </si>
  <si>
    <t>If you hit your target with the first attack from a full attack, then you deal +1 die of damage for each other successful attack</t>
  </si>
  <si>
    <t>Scavenger</t>
  </si>
  <si>
    <t>Make a Perception check to retrieve 30 x your result's worth in raw materials from a vehicle or object for use in building an object with the build object application of Mechanics</t>
  </si>
  <si>
    <t>Sensor Link</t>
  </si>
  <si>
    <t>Share sensor data instantly with an ally.</t>
  </si>
  <si>
    <t>Separatist Military Training</t>
  </si>
  <si>
    <t>Gain a +1 bonus on an attack roll while adjacent to an ally.</t>
  </si>
  <si>
    <t>Shake it Off</t>
  </si>
  <si>
    <t>Spend two swift actions to move +1 step along the condition track</t>
  </si>
  <si>
    <t>Shield Surge</t>
  </si>
  <si>
    <t>Trade vehicle's SR for damage taken.</t>
  </si>
  <si>
    <t>SGtD 25</t>
  </si>
  <si>
    <t>Signature Device</t>
  </si>
  <si>
    <t>Install two traits</t>
  </si>
  <si>
    <t>Sith Military Training</t>
  </si>
  <si>
    <t>Once per encounter upon reducing an opponent to 0 hit points or deal damage exceeding their damage threshold, all enemies within six squares take a -2 to defenses until your next turn</t>
  </si>
  <si>
    <t>Skill Focus</t>
  </si>
  <si>
    <t>Gain +5 competence bonus on skill checks with one trained skill
(Enter number of times taken)</t>
  </si>
  <si>
    <t>Skill Training</t>
  </si>
  <si>
    <t>You become trained in one class skill
(Enter number of times taken)</t>
  </si>
  <si>
    <t>Slammer</t>
  </si>
  <si>
    <t>Triple Strength bonus to damage rolls on this special melee attack.</t>
  </si>
  <si>
    <t>Slippery Maneuver</t>
  </si>
  <si>
    <t>Dodge two targets, withdraw at full speed</t>
  </si>
  <si>
    <t>Sport Hunter</t>
  </si>
  <si>
    <t>Gain benefits with certain slugthrowers and sporting weapons.</t>
  </si>
  <si>
    <t>Spray Shot</t>
  </si>
  <si>
    <t xml:space="preserve">When using a weapon set on autofire, you can reduce the area to 1 square. </t>
  </si>
  <si>
    <t>Sniper</t>
  </si>
  <si>
    <t>You ignore soft cover when making a ranged attack</t>
  </si>
  <si>
    <t>Sniper Shot</t>
  </si>
  <si>
    <t>Take -5 penalty to Reflex Defense until your next turn to gain a +2 to ranged attack</t>
  </si>
  <si>
    <t>Staggering Attack</t>
  </si>
  <si>
    <t>Forgo extra damage to push back opponent</t>
  </si>
  <si>
    <t>Staggering Attack (GAW)</t>
  </si>
  <si>
    <t>Impose penalties to enemy skill checks with a successful attack.</t>
  </si>
  <si>
    <t>Starship Designer</t>
  </si>
  <si>
    <t>You are trained to design (and redesign) starships</t>
  </si>
  <si>
    <t>SotG 20</t>
  </si>
  <si>
    <t>Starship Tactics</t>
  </si>
  <si>
    <t>Learn a number of starship maneuvers equal to 1 + your Wis modifier (minumum 1)
(Enter number of times taken)</t>
  </si>
  <si>
    <t>Stay Up</t>
  </si>
  <si>
    <t>Move 1 step down the condition track to reduce damage</t>
  </si>
  <si>
    <t>Steadying Position</t>
  </si>
  <si>
    <t>Deny target's Dexterity bonus to Reflex Defense when you are prone and aiming.</t>
  </si>
  <si>
    <t>You may attack a four square line with an autofire attack, or all of the squares you fly over with a jetpack</t>
  </si>
  <si>
    <t>Strong in the Force</t>
  </si>
  <si>
    <t>Roll d8s instead of d6s when you spend a Force Point</t>
  </si>
  <si>
    <t>Superior Tech</t>
  </si>
  <si>
    <t>Install superior equipment upgrades</t>
  </si>
  <si>
    <t>Suppression Fire</t>
  </si>
  <si>
    <t>Targets lower level than you must end their next turn in cover if you use aid another to impose a penalty on an their attack roll and exceed their Will Defense</t>
  </si>
  <si>
    <t>TotG 91</t>
  </si>
  <si>
    <t>Surgical Expertise</t>
  </si>
  <si>
    <t>You can perform surgery in 10 minutes instead of 1 hour</t>
  </si>
  <si>
    <t>Swarm</t>
  </si>
  <si>
    <t>+1 to melee attack rolls for each adjacent ally</t>
  </si>
  <si>
    <t>Tactical Advantage</t>
  </si>
  <si>
    <t>Make an attack of opportunity and move 1 square</t>
  </si>
  <si>
    <t>SaV 25</t>
  </si>
  <si>
    <t>Tactical Genius</t>
  </si>
  <si>
    <t>You regain all starship maneuvers at the end of any round you roll a natural 20 on an attack roll</t>
  </si>
  <si>
    <t>You can make custom modifications to armor, weapons, vehicles, droids, and devices</t>
  </si>
  <si>
    <t>Throw</t>
  </si>
  <si>
    <t>Trip</t>
  </si>
  <si>
    <t>Throw a grappled opponent up to 1 square beyond your reach and deal damage</t>
  </si>
  <si>
    <t>Tool Frenzy</t>
  </si>
  <si>
    <t>Gain +2 to attack rolls and damage rolls with nonweapon appendages in exchange for -2 penalty to Reflex Defense.</t>
  </si>
  <si>
    <t>Toughness</t>
  </si>
  <si>
    <t>Gain +1 hit point per character level</t>
  </si>
  <si>
    <t>Trench Warrior</t>
  </si>
  <si>
    <t>When you have cover against a enemy's ranged attacks, gain a + 1 bonus on attack rolls against that enemy.</t>
  </si>
  <si>
    <t>Trip an opponent that you've grappled, knocking it prone</t>
  </si>
  <si>
    <t>Make second extra attack during full attack, additional -5 penalty to all attacks</t>
  </si>
  <si>
    <t>Deal triple damage on a critical hit</t>
  </si>
  <si>
    <t xml:space="preserve">Triple Critical </t>
  </si>
  <si>
    <t>Tumble Defense</t>
  </si>
  <si>
    <t>Add your base attack bonus to the acrobatics DC to tumble through your threatened squares</t>
  </si>
  <si>
    <t>Turn and Burn</t>
  </si>
  <si>
    <t>Withdraw by clearing threatened squares in up to 2 squares of movement, move your speed when using the withdraw action. Withdraw as a reaction by spending a Force Point.</t>
  </si>
  <si>
    <t>Unleashed</t>
  </si>
  <si>
    <t>You may use Unleashed abilities</t>
  </si>
  <si>
    <t>Unstoppable Combatant</t>
  </si>
  <si>
    <t>Catch more than one second wind in an encounter.</t>
  </si>
  <si>
    <t>Unstoppable Force</t>
  </si>
  <si>
    <t>Gain a +5 bonus to Fortitude Defense and Will Defense against any effect requiring a Use the Force check.</t>
  </si>
  <si>
    <t>Unswerving Resolve</t>
  </si>
  <si>
    <t>Whenever you are target by a fear effect or mind-affecting effect that fails to affect you, you gain a temporary Force Point that lasts to the end of you next turn. If you negate the continget effect in any way, you do not gain the benefit of this feat</t>
  </si>
  <si>
    <t>Unwavering Resolve</t>
  </si>
  <si>
    <t>Gain a +5 bonus to Will Defense against Deception and Persuasion checks.</t>
  </si>
  <si>
    <t>CW 32</t>
  </si>
  <si>
    <t>Vechicle Systems Expertise</t>
  </si>
  <si>
    <t>Recharge shields or reroute power on a vehide faster than normal.</t>
  </si>
  <si>
    <t>Negate one attack per round against the vehicle you're piloting</t>
  </si>
  <si>
    <t>Vehicular Surge</t>
  </si>
  <si>
    <t>Once per day, gain bonus hit points for a vehicle you pilot.</t>
  </si>
  <si>
    <t>Vitality Surge</t>
  </si>
  <si>
    <t>Catch a second wind even when not at or below half hit points.</t>
  </si>
  <si>
    <t>Wary Defender</t>
  </si>
  <si>
    <t>Gain a +2 bonus to Fortitude Defense and Will Defense while fighting defensively.</t>
  </si>
  <si>
    <t>Weapon Finesse</t>
  </si>
  <si>
    <t>Use Dex modifier instead of Str modifier on attack rolls with light melee weapons and lightsabers</t>
  </si>
  <si>
    <t>Weapon Focus</t>
  </si>
  <si>
    <t>+1 bonus on attack rolls with selected weapon</t>
  </si>
  <si>
    <t>Ignore -5 penalty on attack rolls with weapons of a particular type</t>
  </si>
  <si>
    <t>Whirlwind Attack</t>
  </si>
  <si>
    <t>Make one melee attack against each opponent within reach</t>
  </si>
  <si>
    <t>Gain extra attack on a second target upon damaging the first target</t>
  </si>
  <si>
    <t>Adjacent opponents cannot withdraw from squares which you threaten</t>
  </si>
  <si>
    <t>Zero Range</t>
  </si>
  <si>
    <t>Gain a +1 bonus on yourattack roll and deal +1 die damage when making a ranged attack against an adjacent target or a target in your fighting space.</t>
  </si>
  <si>
    <t>Ample Foraging</t>
  </si>
  <si>
    <t>Grant a bonus to allies' Fortitude Defenses by foraging.</t>
  </si>
  <si>
    <t>RE 31</t>
  </si>
  <si>
    <t>Binary Mind</t>
  </si>
  <si>
    <t>Enemies must roll twice, keeping the lower result, on mind-affecting effects.</t>
  </si>
  <si>
    <t>Bothan Will</t>
  </si>
  <si>
    <t>Gain a bonus to Will Defense when an enemy fails to overcome your iron will.</t>
  </si>
  <si>
    <t>Bowcaster Marksman</t>
  </si>
  <si>
    <t>Gain a bonus to damage rolls when you spend a Force point on a bowcaster attack.</t>
  </si>
  <si>
    <t>Clawed Subspecies</t>
  </si>
  <si>
    <t>Deal damage with sharp claws on unarmed attacks.</t>
  </si>
  <si>
    <t>Confident Success</t>
  </si>
  <si>
    <t>Gain a Force point when you successfully learn secret information.</t>
  </si>
  <si>
    <t>Darkness Dweller</t>
  </si>
  <si>
    <t>Impose a penalty to SteaIth checks made when close to you.</t>
  </si>
  <si>
    <t>Deep Sight</t>
  </si>
  <si>
    <t>Gain darkvision ant ignore concealment from darkness.</t>
  </si>
  <si>
    <t>Devastating Bellow</t>
  </si>
  <si>
    <t>Deal more damage with your bellow attacks.</t>
  </si>
  <si>
    <t>Disarming Charm</t>
  </si>
  <si>
    <t>Gain a bonus to skill checks on targets whose attitude you have improved.</t>
  </si>
  <si>
    <t>Fast Swimmer</t>
  </si>
  <si>
    <t>Gain a bonus to your swim speed.</t>
  </si>
  <si>
    <t>RE 33</t>
  </si>
  <si>
    <t>Flawless Pilot</t>
  </si>
  <si>
    <t>Reroll Pilot checks, always keeping the better result.</t>
  </si>
  <si>
    <t>Forest Stalker</t>
  </si>
  <si>
    <t>Reroll Stealth checks, always keeping the better result.</t>
  </si>
  <si>
    <t>Fringe Benefits</t>
  </si>
  <si>
    <t>Reduce the cost multiplier of items bought on the black market.</t>
  </si>
  <si>
    <t>Gungan Weapon Master</t>
  </si>
  <si>
    <t>Increase the die type when adding to attacks with an atlatl or cesta.</t>
  </si>
  <si>
    <t>Hunter's Instincts</t>
  </si>
  <si>
    <t>Reroll Perception checks, always keeping the better result.</t>
  </si>
  <si>
    <t>Imperceptible Liar</t>
  </si>
  <si>
    <t>Increase the die type when adding to a Deception check.</t>
  </si>
  <si>
    <t>RE 34</t>
  </si>
  <si>
    <t>Inborn Resilience</t>
  </si>
  <si>
    <t>Reduce one defense bonus but increase another.</t>
  </si>
  <si>
    <t>Increased Resistance</t>
  </si>
  <si>
    <t>Gain a bonus to Fortitude Defense when an enemy fails to affect you.</t>
  </si>
  <si>
    <t>Instinctive Perception</t>
  </si>
  <si>
    <t>Gain a temporary Force point when your Perception reroll is lower.</t>
  </si>
  <si>
    <t>Jedi Heritage</t>
  </si>
  <si>
    <t>Gain extra Force powers when you take the Force training feat.</t>
  </si>
  <si>
    <t>Justice Seeker</t>
  </si>
  <si>
    <t>Gain a bonus to damage rolls against those who harm your allies.</t>
  </si>
  <si>
    <t>Keen Scent</t>
  </si>
  <si>
    <t>Increase the range of your Scent ability to 20 squares.</t>
  </si>
  <si>
    <t>Lasting Influence</t>
  </si>
  <si>
    <t>After a successful Persuasion check, gain a bonus to future Persuasion checks.</t>
  </si>
  <si>
    <t>Master Tracker</t>
  </si>
  <si>
    <t>Increase the die type when adding to a Survival check.</t>
  </si>
  <si>
    <t>Mind of Reason</t>
  </si>
  <si>
    <t>Use Wisdom instead of Intelligence for Intelligence-based skill checks.</t>
  </si>
  <si>
    <t>Mon Calamari Shipwright</t>
  </si>
  <si>
    <t>Reroute power more quickly and without the risk of failure.</t>
  </si>
  <si>
    <t>Nature Specialist</t>
  </si>
  <si>
    <t>Increase the die type when adding to a Knowledge (life sciences) check.</t>
  </si>
  <si>
    <t>Perfect Intuition</t>
  </si>
  <si>
    <t>Reroll Initiative checks, always keeping the better result.</t>
  </si>
  <si>
    <t>RE 35</t>
  </si>
  <si>
    <t>Perfect Swimmer</t>
  </si>
  <si>
    <t>Reroll Swim checks, always keeping the better result.</t>
  </si>
  <si>
    <t>Pitiless Warrior</t>
  </si>
  <si>
    <t>Gain bonus hit points whenever you take down a foe.</t>
  </si>
  <si>
    <t>Primitive Warrior</t>
  </si>
  <si>
    <t>Deal +1 die of damage with simple melee weapons.</t>
  </si>
  <si>
    <t>Quick Comeback</t>
  </si>
  <si>
    <t>Recover quickly after being moved down the condition track by damage.</t>
  </si>
  <si>
    <t>Read the Winds</t>
  </si>
  <si>
    <t>Detect hidden enemies within 10 squares of you.</t>
  </si>
  <si>
    <t>Regenerative Healing</t>
  </si>
  <si>
    <t>Regain more hit points (but more slowly) when you catch a second wind.</t>
  </si>
  <si>
    <t>Resurgent Vitality</t>
  </si>
  <si>
    <t>Gain additional hit points when catching a second wind.</t>
  </si>
  <si>
    <t>Scion of Dorin</t>
  </si>
  <si>
    <t>Gain a bonus to Fortitude Defense against atmospheric hazards.</t>
  </si>
  <si>
    <t>Sharp Senses</t>
  </si>
  <si>
    <t>Increase the die type when adding to a perception check.</t>
  </si>
  <si>
    <t>Shrewd Bargainer</t>
  </si>
  <si>
    <t>Suppress opponents insight and morale bonuses to Will Defense.</t>
  </si>
  <si>
    <t>Spacer's Surge</t>
  </si>
  <si>
    <t>Gain a temporary Force point when you roll a natural 20 on a Pilot check.</t>
  </si>
  <si>
    <t>Strong Bellow</t>
  </si>
  <si>
    <t>Use your bellow ability without moving down the condition track.</t>
  </si>
  <si>
    <t>RE 36</t>
  </si>
  <si>
    <t>Sure Climber</t>
  </si>
  <si>
    <t>Gain a climb speed of 4 squares.</t>
  </si>
  <si>
    <t>Survivor of Ryloth</t>
  </si>
  <si>
    <t>Make Survival checks to resist extreme heat and cold.</t>
  </si>
  <si>
    <t>Thick Skin</t>
  </si>
  <si>
    <t>Gain a +2 species bonus to your Fortitude Defense.</t>
  </si>
  <si>
    <t>Unwavering Focus</t>
  </si>
  <si>
    <t>Impose a penalty to skill checks for mind-affecting effects that target you.</t>
  </si>
  <si>
    <t>Veteran Spacer</t>
  </si>
  <si>
    <t>Gain a bonus to Use Computer checks made to astrogate</t>
  </si>
  <si>
    <t>Warrior Heritage</t>
  </si>
  <si>
    <t>Gain a bonus to Will Defense when using an atlatl or a cesta.</t>
  </si>
  <si>
    <t>Wroshyr Rage</t>
  </si>
  <si>
    <t>Gain bonus hit points when raging.</t>
  </si>
  <si>
    <t>Double Strength bonus to unarmed damage; knock target prone.</t>
  </si>
  <si>
    <t>Hijkata Training</t>
  </si>
  <si>
    <t>Make counterattack; impose penalties to enemy attacks.</t>
  </si>
  <si>
    <t>K'tara Training</t>
  </si>
  <si>
    <t>Deal extra damage against flat-footed enemy; render target mute.</t>
  </si>
  <si>
    <t>GAW 27</t>
  </si>
  <si>
    <t>K'thri Training</t>
  </si>
  <si>
    <t>Make swift unarmed attacks; deal half damage on misses.</t>
  </si>
  <si>
    <t>Stava Training</t>
  </si>
  <si>
    <t>Grab and grapple as a larger creature; grab after charging.</t>
  </si>
  <si>
    <t>Tae-Jitsu Training</t>
  </si>
  <si>
    <t>Deal more damage on Critical hits; use Dodge against enemies.</t>
  </si>
  <si>
    <t>GAW 28</t>
  </si>
  <si>
    <t>Teräs Käsi Training</t>
  </si>
  <si>
    <t>Treat target's damage threshold as lower.</t>
  </si>
  <si>
    <t>Wrruushi Training</t>
  </si>
  <si>
    <t>Gain bonus hit points on unarmed attacks; deny target equipment bonus.</t>
  </si>
  <si>
    <t>Aquatic Specialists</t>
  </si>
  <si>
    <t>Gain bonuses to Swim checks when near allies.</t>
  </si>
  <si>
    <t>Ascension Specialists</t>
  </si>
  <si>
    <t>Gain bonuses to Climb checks when near allies.</t>
  </si>
  <si>
    <t>Covert Operatives</t>
  </si>
  <si>
    <t>Gain bonuses to Stealth checks when near allies.</t>
  </si>
  <si>
    <t>Medical Team</t>
  </si>
  <si>
    <t>Gain bonuses to Treat Injury checks when near allies.</t>
  </si>
  <si>
    <t>GAW 29</t>
  </si>
  <si>
    <t>Mounted Regiment</t>
  </si>
  <si>
    <t>Gain bonuses to Ride checks when near allies.</t>
  </si>
  <si>
    <t>Nimble Team</t>
  </si>
  <si>
    <t>Gain bonuses to Acrobatics checks when near allies.</t>
  </si>
  <si>
    <t>Slicer Team</t>
  </si>
  <si>
    <t>Gain bonuses to Use Computer checks when near allies.</t>
  </si>
  <si>
    <t>Technical Experts</t>
  </si>
  <si>
    <t>Gain bonuses to Mechanics checks when near allies.</t>
  </si>
  <si>
    <t>Tireless Squad</t>
  </si>
  <si>
    <t>Gain bonuses to Endurance checks when near allies.</t>
  </si>
  <si>
    <t>GAW 30</t>
  </si>
  <si>
    <t>Unhindered Approach</t>
  </si>
  <si>
    <t>Gain bonuses to Jump checks sheen near allies.</t>
  </si>
  <si>
    <t>Unified Squadron</t>
  </si>
  <si>
    <t>Gain bonuses to Pilot checks when near allies.</t>
  </si>
  <si>
    <t>Wary Sentries</t>
  </si>
  <si>
    <t>Gain bonuses to Perception checks when near allies.</t>
  </si>
  <si>
    <t>Wilderness Specialists</t>
  </si>
  <si>
    <t>Gain bonuses to Survival checks when near allies.</t>
  </si>
  <si>
    <t>Armor Proficiency (heavy)</t>
  </si>
  <si>
    <t>Double Attack (advanced melee)</t>
  </si>
  <si>
    <t>Double Attack (heavy)</t>
  </si>
  <si>
    <t>Double Attack (pistols)</t>
  </si>
  <si>
    <t>Double Attack (rifles)</t>
  </si>
  <si>
    <t>Double Attack (simple)</t>
  </si>
  <si>
    <t>Double Attack ()</t>
  </si>
  <si>
    <t>Droid Focus (1st Degree)</t>
  </si>
  <si>
    <t>Droid Focus (2nd Degree)</t>
  </si>
  <si>
    <t>Droid Focus (3rd Degree)</t>
  </si>
  <si>
    <t>Droid Focus (4th Degree)</t>
  </si>
  <si>
    <t>Droid Focus (5th Degree)</t>
  </si>
  <si>
    <t>Relentless Attack (advanced melee)</t>
  </si>
  <si>
    <t>Relentless Attack (heavy)</t>
  </si>
  <si>
    <t>Relentless Attack (lightsabers)</t>
  </si>
  <si>
    <t>Relentless Attack (pistols)</t>
  </si>
  <si>
    <t>Relentless Attack (rifles)</t>
  </si>
  <si>
    <t>Relentless Attack (simple)</t>
  </si>
  <si>
    <t>Relentless Attack ()</t>
  </si>
  <si>
    <t>Savage Attack (advanced melee)</t>
  </si>
  <si>
    <t>Savage Attack (heavy)</t>
  </si>
  <si>
    <t>Savage Attack (rifles)</t>
  </si>
  <si>
    <t>Savage Attack (simple)</t>
  </si>
  <si>
    <t>Savage Attack ()</t>
  </si>
  <si>
    <t>Triple Attack (advanced melee)</t>
  </si>
  <si>
    <t>Triple Attack (heavy)</t>
  </si>
  <si>
    <t>Triple Attack (lightsabers)</t>
  </si>
  <si>
    <t>Triple Attack (pistols)</t>
  </si>
  <si>
    <t>Triple Attack (rifles)</t>
  </si>
  <si>
    <t>Triple Attack (simple)</t>
  </si>
  <si>
    <t>Triple Attack ()</t>
  </si>
  <si>
    <t>Triple Critical (lightsabers)</t>
  </si>
  <si>
    <t>Weapon Focus (lightsabers)</t>
  </si>
  <si>
    <t>Weapon Proficiency (advanced melee)</t>
  </si>
  <si>
    <t>Weapon Proficiency (lightsabers)</t>
  </si>
  <si>
    <t>Weapon Proficiency (pistols)</t>
  </si>
  <si>
    <t>Weapon Proficiency (rifles)</t>
  </si>
  <si>
    <t>Weapon Proficiency (simple)</t>
  </si>
  <si>
    <t>Withdrawal Strike (lightsabers)</t>
  </si>
  <si>
    <t>Withdrawal Strike (simple)</t>
  </si>
  <si>
    <t>Withdrawal Strike ()</t>
  </si>
  <si>
    <t>LE 26</t>
  </si>
  <si>
    <t>JATM 14</t>
  </si>
  <si>
    <t>TFU 24</t>
  </si>
  <si>
    <t>KotOR 24</t>
  </si>
  <si>
    <t>CW 22</t>
  </si>
  <si>
    <t>RE 23</t>
  </si>
  <si>
    <t>KotOR 25</t>
  </si>
  <si>
    <t>GAW 18</t>
  </si>
  <si>
    <t>LE 27</t>
  </si>
  <si>
    <t>SaV 13</t>
  </si>
  <si>
    <t>RE 24</t>
  </si>
  <si>
    <t>CW 53</t>
  </si>
  <si>
    <t>JATM 15</t>
  </si>
  <si>
    <t>LE 55</t>
  </si>
  <si>
    <t>TFU 88</t>
  </si>
  <si>
    <t>KotOR 53</t>
  </si>
  <si>
    <t>JATM 16</t>
  </si>
  <si>
    <t>TotG 30</t>
  </si>
  <si>
    <t>JATM17</t>
  </si>
  <si>
    <t>JATM 17</t>
  </si>
  <si>
    <t>SotG 16</t>
  </si>
  <si>
    <t>GAW 19</t>
  </si>
  <si>
    <t>CW 23</t>
  </si>
  <si>
    <t>SaV 14</t>
  </si>
  <si>
    <t>CW 40</t>
  </si>
  <si>
    <t>KotOR 27</t>
  </si>
  <si>
    <t>KotOR 26</t>
  </si>
  <si>
    <t>TFU 25</t>
  </si>
  <si>
    <t>RE 25</t>
  </si>
  <si>
    <t>TFU 26</t>
  </si>
  <si>
    <t>LE 28</t>
  </si>
  <si>
    <t>SaV 15</t>
  </si>
  <si>
    <t>TotG 13</t>
  </si>
  <si>
    <t>LE 29</t>
  </si>
  <si>
    <t>GAW 20</t>
  </si>
  <si>
    <t>CW 24</t>
  </si>
  <si>
    <t>SotG 17</t>
  </si>
  <si>
    <t>RE 26</t>
  </si>
  <si>
    <t>KotOR 28</t>
  </si>
  <si>
    <t>TFU 27</t>
  </si>
  <si>
    <t>SaV 16</t>
  </si>
  <si>
    <t>GAW 21</t>
  </si>
  <si>
    <t>TFU 28</t>
  </si>
  <si>
    <t>SaV 17</t>
  </si>
  <si>
    <t>KotOR 29</t>
  </si>
  <si>
    <t>CW 25</t>
  </si>
  <si>
    <t>LE 30</t>
  </si>
  <si>
    <t>SaV 18</t>
  </si>
  <si>
    <t>LE 31</t>
  </si>
  <si>
    <t>CW 26</t>
  </si>
  <si>
    <t>TotG 95</t>
  </si>
  <si>
    <t>TotG 57</t>
  </si>
  <si>
    <t>TFU 29</t>
  </si>
  <si>
    <t>KotOR 30</t>
  </si>
  <si>
    <t>TFU 92</t>
  </si>
  <si>
    <t>JATM 73</t>
  </si>
  <si>
    <t>CW 55</t>
  </si>
  <si>
    <t>CW 56</t>
  </si>
  <si>
    <t>JATM 75</t>
  </si>
  <si>
    <t>LE 57</t>
  </si>
  <si>
    <t>LE 58</t>
  </si>
  <si>
    <t>LE 59</t>
  </si>
  <si>
    <t>TFU 93</t>
  </si>
  <si>
    <t>JATM 79</t>
  </si>
  <si>
    <t>KotOR 57</t>
  </si>
  <si>
    <t>KotOR 58</t>
  </si>
  <si>
    <t>RE 37</t>
  </si>
  <si>
    <t>CW 57</t>
  </si>
  <si>
    <t>KotOR 59</t>
  </si>
  <si>
    <t>KotOR 60</t>
  </si>
  <si>
    <t>JATM 81</t>
  </si>
  <si>
    <t>KotOR 61</t>
  </si>
  <si>
    <t>JATM 83</t>
  </si>
  <si>
    <t>JATM 85</t>
  </si>
  <si>
    <t>JATM 87</t>
  </si>
  <si>
    <t>JATM 89</t>
  </si>
  <si>
    <t>JATM 77</t>
  </si>
  <si>
    <t>JATM 91</t>
  </si>
  <si>
    <t>TFU 102</t>
  </si>
  <si>
    <t>SGtD 26</t>
  </si>
  <si>
    <t>TFU 103</t>
  </si>
  <si>
    <t>SGtD 27</t>
  </si>
  <si>
    <t>SGtD 28</t>
  </si>
  <si>
    <t>SaV 26</t>
  </si>
  <si>
    <t>CW 39</t>
  </si>
  <si>
    <t>SotG 18</t>
  </si>
  <si>
    <t>RE 40</t>
  </si>
  <si>
    <t>SaV 29</t>
  </si>
  <si>
    <t>SaV 30</t>
  </si>
  <si>
    <t>TFU 42</t>
  </si>
  <si>
    <t>LE 40</t>
  </si>
  <si>
    <t>SaV 31</t>
  </si>
  <si>
    <t>SaV 32</t>
  </si>
  <si>
    <t>KotOR 42</t>
  </si>
  <si>
    <t>KotOR 43</t>
  </si>
  <si>
    <t>SaV 27</t>
  </si>
  <si>
    <t>CW 43</t>
  </si>
  <si>
    <t>CW 44</t>
  </si>
  <si>
    <t>KotOR 38</t>
  </si>
  <si>
    <t>TotG 53</t>
  </si>
  <si>
    <t>LE 41</t>
  </si>
  <si>
    <t>GAW 31</t>
  </si>
  <si>
    <t>TFU 45</t>
  </si>
  <si>
    <t>JATM 18</t>
  </si>
  <si>
    <t>TFU 43</t>
  </si>
  <si>
    <t>JATM 19</t>
  </si>
  <si>
    <t>KotOR 44</t>
  </si>
  <si>
    <t>KotOR 45</t>
  </si>
  <si>
    <t>CW 41</t>
  </si>
  <si>
    <t>KotOR 39</t>
  </si>
  <si>
    <t>SaV 28</t>
  </si>
  <si>
    <t>LE 45</t>
  </si>
  <si>
    <t>RE 43</t>
  </si>
  <si>
    <t>TFU 47</t>
  </si>
  <si>
    <t>SGtD 29</t>
  </si>
  <si>
    <t>TFU 48</t>
  </si>
  <si>
    <t>TFU 49</t>
  </si>
  <si>
    <t>TFU 50</t>
  </si>
  <si>
    <t>JATM 20</t>
  </si>
  <si>
    <t>LE 42</t>
  </si>
  <si>
    <t>KotOR 40</t>
  </si>
  <si>
    <t>JATM 21</t>
  </si>
  <si>
    <t>GAW 32</t>
  </si>
  <si>
    <t>GAW 33</t>
  </si>
  <si>
    <t>SaV 33</t>
  </si>
  <si>
    <t>TFU 52</t>
  </si>
  <si>
    <t>TFU 54</t>
  </si>
  <si>
    <t>KotOR 47</t>
  </si>
  <si>
    <t>CW 45</t>
  </si>
  <si>
    <t>CW 46</t>
  </si>
  <si>
    <t>CW 42</t>
  </si>
  <si>
    <t>RE 41</t>
  </si>
  <si>
    <t>SaV 35</t>
  </si>
  <si>
    <t>SaV 34</t>
  </si>
  <si>
    <t>RE 45</t>
  </si>
  <si>
    <t>TFU 56</t>
  </si>
  <si>
    <t>TFU 57</t>
  </si>
  <si>
    <t>LE 47</t>
  </si>
  <si>
    <t>KotOR 41</t>
  </si>
  <si>
    <t>TotG 81</t>
  </si>
  <si>
    <t>LE 43</t>
  </si>
  <si>
    <t>CW 47</t>
  </si>
  <si>
    <t>Class [subclass]</t>
  </si>
  <si>
    <t>Jedi [Jedi Consular]</t>
  </si>
  <si>
    <t>Jedi [Jedi Guardian]</t>
  </si>
  <si>
    <t>Jedi [Jedi Sentinel]</t>
  </si>
  <si>
    <t>Jedi [Lightsaber Combat]</t>
  </si>
  <si>
    <t>The Force [Alter]</t>
  </si>
  <si>
    <t>The Force [Control]</t>
  </si>
  <si>
    <t>The Force [Dark Side]</t>
  </si>
  <si>
    <t>The Force [Guardian Spirit]</t>
  </si>
  <si>
    <t>The Force [Light Side]</t>
  </si>
  <si>
    <t>The Force [Sense]</t>
  </si>
  <si>
    <t>Noble [Anticipation]</t>
  </si>
  <si>
    <t>Noble [Collaborator]</t>
  </si>
  <si>
    <t>Noble [Disgrace]</t>
  </si>
  <si>
    <t>Noble [Fencing]</t>
  </si>
  <si>
    <t>Noble [Idealogue]</t>
  </si>
  <si>
    <t>Noble [Gambling Leader]</t>
  </si>
  <si>
    <t>Noble [Influence]</t>
  </si>
  <si>
    <t>Noble [Inspiration]</t>
  </si>
  <si>
    <t>Noble [Leadership]</t>
  </si>
  <si>
    <t>Noble [Lineage]</t>
  </si>
  <si>
    <t>Noble [Loyal Protector]</t>
  </si>
  <si>
    <t>Noble [Provocateur]</t>
  </si>
  <si>
    <t>Scoundrel [Brigand Talent Tree]</t>
  </si>
  <si>
    <t>Scoundrel [Fortune]</t>
  </si>
  <si>
    <t>Scoundrel [Malkite Poisoner]</t>
  </si>
  <si>
    <t>Scoundrel [Misfortune]</t>
  </si>
  <si>
    <t>Scoundrel [Opportunist]</t>
  </si>
  <si>
    <t>Scoundrel [Outlaw Tech]</t>
  </si>
  <si>
    <t>Scoundrel [Recklessness]</t>
  </si>
  <si>
    <t>Scoundrel [Run and Gun]</t>
  </si>
  <si>
    <t>Scoundrel [Slicer]</t>
  </si>
  <si>
    <t>Scoundrel [Smuggler]</t>
  </si>
  <si>
    <t>Scoundrel [Spacer]</t>
  </si>
  <si>
    <t>Scoundrel [Yuuzhan Vong Biotech]</t>
  </si>
  <si>
    <t>Scout [Advance Patrol Talent Tree]</t>
  </si>
  <si>
    <t>Scout [Awareness]</t>
  </si>
  <si>
    <t>Scout [Camouflage]</t>
  </si>
  <si>
    <t>Scout [Fringer]</t>
  </si>
  <si>
    <t>Scout [Hyperspace Explorer]</t>
  </si>
  <si>
    <t>Scout [Reconnaissance]</t>
  </si>
  <si>
    <t>Scout [Spy]</t>
  </si>
  <si>
    <t>Scout [Surveillance]</t>
  </si>
  <si>
    <t>Scout [Survivor]</t>
  </si>
  <si>
    <t>Scout [Unpredictable]</t>
  </si>
  <si>
    <t>Scout [Versatility]</t>
  </si>
  <si>
    <t>Soldier [Armor Specialist]</t>
  </si>
  <si>
    <t>Soldier [Ambusher]</t>
  </si>
  <si>
    <t>Soldier [Brawler]</t>
  </si>
  <si>
    <t>Soldier [Brute Squad]</t>
  </si>
  <si>
    <t>Soldier [Commando]</t>
  </si>
  <si>
    <t>Soldier [Mercenary]</t>
  </si>
  <si>
    <t>Soldier [Rocket Jumper]</t>
  </si>
  <si>
    <t>Soldier [Trooper]</t>
  </si>
  <si>
    <t>Soldier [Shockboxer]</t>
  </si>
  <si>
    <t>Soldier [Squad Leader]</t>
  </si>
  <si>
    <t>Soldier [Veteran]</t>
  </si>
  <si>
    <t>Soldier [Weapon Specialist]</t>
  </si>
  <si>
    <t>Force Traditions [Agent of Ossus]</t>
  </si>
  <si>
    <t>Force Traditions [Aing-Tii Monk]</t>
  </si>
  <si>
    <t>Force Traditions [Bando Goro Captain]</t>
  </si>
  <si>
    <t>Force Traditions [Baran Do Sage]</t>
  </si>
  <si>
    <t>Force Traditions [Believers Disciple]</t>
  </si>
  <si>
    <t>Force Traditions [Dathomiri Witch]</t>
  </si>
  <si>
    <t>Force Traditions [Disciples of Twilight]</t>
  </si>
  <si>
    <t>Force Traditions [Ember of Vahl]</t>
  </si>
  <si>
    <t>Force Traditions [Felucian Shaman]</t>
  </si>
  <si>
    <t>Force Traditions [Iron Knight]</t>
  </si>
  <si>
    <t>Force Traditions [Jal Shay]</t>
  </si>
  <si>
    <t>Force Traditions [Jensaarai Defender]</t>
  </si>
  <si>
    <t>Force Traditions [Keetael]</t>
  </si>
  <si>
    <t>Force Traditions [Kilian Ranger]</t>
  </si>
  <si>
    <t>Force Traditions [Korunnai Adept]</t>
  </si>
  <si>
    <t>Force Traditions [The Krath]</t>
  </si>
  <si>
    <t>Force Traditions [Luka Sene]</t>
  </si>
  <si>
    <t>Force Traditions [Matuki Adept]</t>
  </si>
  <si>
    <t>Force Traditions [Order of Shasa]</t>
  </si>
  <si>
    <t>Force Traditions [Seyugi Dervish]</t>
  </si>
  <si>
    <t>Force Traditions [Shaper of Kro Var]</t>
  </si>
  <si>
    <t>Force Traditions [Tyia Adept]</t>
  </si>
  <si>
    <t>Force Traditions [Warden of the Sky]</t>
  </si>
  <si>
    <t>Force Traditions [White Current Adept]</t>
  </si>
  <si>
    <t>Force Traditions [Zeison Sha Warrior]</t>
  </si>
  <si>
    <t>Droid [First-Degree Droid]</t>
  </si>
  <si>
    <t>Droid [Second-Degree Droid]</t>
  </si>
  <si>
    <t>Droid [Third-Degree Droid]</t>
  </si>
  <si>
    <t>Droid [Fourth-Degree Droid]</t>
  </si>
  <si>
    <t>Droid [Fifth-Degree Droid]</t>
  </si>
  <si>
    <t>Ace Pilot  [Blockade Runner]</t>
  </si>
  <si>
    <t>Ace Pilot  [Expert Pilot]</t>
  </si>
  <si>
    <t>Ace Pilot  [Gunner]</t>
  </si>
  <si>
    <t>Ace Pilot  [Squadron Leader]</t>
  </si>
  <si>
    <t>Ace Pilot  [Wingman]</t>
  </si>
  <si>
    <t>Assassin [Assassin]</t>
  </si>
  <si>
    <t>Assassin [GenoHaradan]</t>
  </si>
  <si>
    <t>Bounty Hunter [Bounty Hunter]</t>
  </si>
  <si>
    <t>Bounty Hunter [Force Hunter]</t>
  </si>
  <si>
    <t>Bounty Hunter [Gand Findsman]</t>
  </si>
  <si>
    <t>Charlatan [Trickery]</t>
  </si>
  <si>
    <t>Corporate Agent [Corporate Power]</t>
  </si>
  <si>
    <t>Crime Lord [Infamy]</t>
  </si>
  <si>
    <t>Crime Lord [Mastermind]</t>
  </si>
  <si>
    <t>Droid Commander [Droid Commander]</t>
  </si>
  <si>
    <t>Droid Commander [Override]</t>
  </si>
  <si>
    <t>Elite Trooper [Critical Master]</t>
  </si>
  <si>
    <t>Elite Trooper [Mandalorian Warrior]</t>
  </si>
  <si>
    <t>Elite Trooper [Master of Teräs Käsi]</t>
  </si>
  <si>
    <t>Elite Trooper [Melee Specialist]</t>
  </si>
  <si>
    <t>Elite Trooper [Protection]</t>
  </si>
  <si>
    <t>Elite Trooper [Republican Commando]</t>
  </si>
  <si>
    <t>Elite Trooper [Squad Leader]</t>
  </si>
  <si>
    <t>Elite Trooper [Weapon Master]</t>
  </si>
  <si>
    <t>Enforcer [Enforcement]</t>
  </si>
  <si>
    <t>Force Adept [Beastwarden]</t>
  </si>
  <si>
    <t>Force Adept [Dark Side Devotee]</t>
  </si>
  <si>
    <t>Force Adept [Force Adept]</t>
  </si>
  <si>
    <t>Force Adept [Force Item]</t>
  </si>
  <si>
    <t>Force Adept [Imperial Inquisitor]</t>
  </si>
  <si>
    <t>Force Adept [Mystic]</t>
  </si>
  <si>
    <t>Force Adept [Telepath]</t>
  </si>
  <si>
    <t>Gladiator [Gladiatorial Combat]</t>
  </si>
  <si>
    <t>Gunslinger [Carbineer]</t>
  </si>
  <si>
    <t>Gunslinger [Gunslinger]</t>
  </si>
  <si>
    <t>Gunslinger [Pistoleer]</t>
  </si>
  <si>
    <t>Gunslinger [Sharpshooter Talent Tree]</t>
  </si>
  <si>
    <t>Imperial Knight [Knight's Armor]</t>
  </si>
  <si>
    <t>Imperial Knight [Knight's Resolve]</t>
  </si>
  <si>
    <t>Improviser [Procurement]</t>
  </si>
  <si>
    <t>Improviser [Improviser]</t>
  </si>
  <si>
    <t>Independent Droid [Autonomy]</t>
  </si>
  <si>
    <t>Independent Droid [Elite Droid]</t>
  </si>
  <si>
    <t>Independent Droid [Specialized Droid]</t>
  </si>
  <si>
    <t>Infiltrator [Infiltration]</t>
  </si>
  <si>
    <t>Infiltrator [Bothan Spynet]</t>
  </si>
  <si>
    <t>Jedi Knight [Duelist]</t>
  </si>
  <si>
    <t>Jedi Knight [Jedi Archivist]</t>
  </si>
  <si>
    <t>Jedi Knight [Jedi Artisan]</t>
  </si>
  <si>
    <t>Jedi Knight [Jedi Battlemaster]</t>
  </si>
  <si>
    <t>Jedi Knight [Jedi Healer]</t>
  </si>
  <si>
    <t>Jedi Knight [Jedi Instructor]</t>
  </si>
  <si>
    <t>Jedi Knight [Jedi Investigator]</t>
  </si>
  <si>
    <t>Jedi Knight [Jedi Refugee]</t>
  </si>
  <si>
    <t>Jedi Knight [Jedi Shadow]</t>
  </si>
  <si>
    <t>Jedi Knight [Jedi Watchman]</t>
  </si>
  <si>
    <t>Jedi Knight [Jedi Weapon Master]</t>
  </si>
  <si>
    <t>Jedi Knight [Lightsaber Forms]</t>
  </si>
  <si>
    <t>Martial Arts Master [Martial Arts Forms]</t>
  </si>
  <si>
    <t>Martial Arts Master [Unarmed Mastery]</t>
  </si>
  <si>
    <t>Master Privateer [Piracy]</t>
  </si>
  <si>
    <t>Master Privateer [Privateer]</t>
  </si>
  <si>
    <t>Medic [Advanced Medicine]</t>
  </si>
  <si>
    <t>Melee Duelist [Melee Duelist]</t>
  </si>
  <si>
    <t>Military Engineer [Military Engineer]</t>
  </si>
  <si>
    <t>Officer [Fugitive Officer]</t>
  </si>
  <si>
    <t>Officer [Military Tactics]</t>
  </si>
  <si>
    <t>Officer [Naval Officer]</t>
  </si>
  <si>
    <t>Officer [Rebel Recruiter]</t>
  </si>
  <si>
    <t>Outlaw [Outlaw]</t>
  </si>
  <si>
    <t>Pathfinder [Pathfinder]</t>
  </si>
  <si>
    <t>Saboteur [Sabotage]</t>
  </si>
  <si>
    <t>Saboteur [Turret]</t>
  </si>
  <si>
    <t>Shaper [Implant]</t>
  </si>
  <si>
    <t>Shaper [Shaper]</t>
  </si>
  <si>
    <t>Sith Apprentice [Sith]</t>
  </si>
  <si>
    <t>Sith Apprentice [Sith Alchemy]</t>
  </si>
  <si>
    <t>Sith Apprentice [Sith Commander]</t>
  </si>
  <si>
    <t>Vanguard [Vanguard]</t>
  </si>
  <si>
    <t>Mind Shard (1), Mind Trick (2), Obscure (1)</t>
  </si>
  <si>
    <t>Condition Track
(apply to defenses, attacks, skill, and ability checks)</t>
  </si>
  <si>
    <t>DC 15: heal 6 hit points
DC 20: heal 12 hit points
DC 25: heal 18 hit points
DC 30: heal 24 hit points                                                                                                                
Gain 1 DSP and move -1 persistant  step down condition track
Spend a Force Point to avoid moving down the condition track</t>
  </si>
  <si>
    <t>DC 15: +17 vs. Reflex, 2d6 damage 
DC 20: +17 vs. Reflex 3d6 damage 
DC 25: +17 vs. Reflex 4d6 damage 
DC 30: +17 vs. Reflex 5d6 damage 
Spend a Force Point to add a bonus of 3 damage</t>
  </si>
  <si>
    <t>DC 15: heals 12 hit points
DC 20: heals 18 hit points
DC25: heals 24 hit points
Take half of the damage you heal; spend Force Point to avoid taking damage; spend Destiny Point to move target +5 steps up the condition track</t>
  </si>
  <si>
    <t>Spend a Force Point to deal fire damage to any creature that strikes you whilst unarmed</t>
  </si>
  <si>
    <t>+17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</si>
  <si>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</si>
  <si>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 xml:space="preserve">
Spend a Force Point to deal +2d6 damage</t>
  </si>
  <si>
    <t>+17 vs. Reflex; deal 3d8 bludgeoning, piercing or slashing damage and targets take -2 penalty attack until the start of your next turn, area attack
Spend Force Point for half damage on a miss</t>
  </si>
  <si>
    <t>+17 vs. Reflex, target is considered flat-footed and all other creatures have concealment against them until the start of your next turn
Spend Force Point to use as a free action</t>
  </si>
  <si>
    <t>+17 vs. Fortitude; deal 4d6 fire damage and target catches on fire, half damage on miss, area attack, Use the Force = attack bonus of fire     
Spend Force Point to move target -1 down track</t>
  </si>
  <si>
    <t>DC 15: +17 vs. Fortitude, 2d6 damage, half next turn if you exceed Fortitude by 5 or more
DC 20: 3d6 damage
DC 25: 4d6 damage
DC 30: 5d6 damage
Spend a Force Point for all adjacent to target take half once if over their Fortitude</t>
  </si>
  <si>
    <t>DC 15: +17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</si>
  <si>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+17 vs. Reflex +10 to disarm, item drops to ground or flys to your hand
Spend Force Point to destroy object, dealing damage equal to the Use the Force check</t>
  </si>
  <si>
    <t>DC 15: +17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</si>
  <si>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+17 vs. Reflex, target takes 8d6 damage and moves -1 step down the condition track, half damage on a miss
Spend a Force Point to move target an additional step down the condition track</t>
  </si>
  <si>
    <t>DC 15: +17 vs. Fortitude, 1d6 Force damage and -5 to target's threshold until end of your next turn
DC 20: as DC 15, except 2d6 Force damage
DC 25: as DC 15, except 3d6 Force damage
DC 30: as DC 15, except 4d6 Force damage
Spend a Force Point to reduce damage threshold by -10</t>
  </si>
  <si>
    <t>+17 vs. Will, deal 4d6 damage and targets are knocked prone; half damage on a miss
Spend a Force Point to deal +2d6 damage</t>
  </si>
  <si>
    <t>+17 vs. Fortitude, target moves -1 step down the condition track and one additonal step for ever 5 points exceeding Fortitude
Spend a Force Point to move target an additional step down track</t>
  </si>
  <si>
    <t>+17 vs. Strength check + base attack + size modifier, push target back 1 square + 1 square per 5 points over the Strength check; target takes 1d6 damage if pushed into an object
Spend a Force Point to apply -5 penalty to opponent's check, 2d6 damage if pushed into larger object</t>
  </si>
  <si>
    <t>+17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</si>
  <si>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+17 vs. Reflex, deal 3d8 damage and move target -1 step down the condition track, half damage on a miss                                                                                  
Spend a Force Point to deal an additional +2d6 damage</t>
  </si>
  <si>
    <t>+17 vs. attack roll, take half damage and make a single attack against target after damage, deal half damage on a miss
Spend a Force Point to take no damage from the incoming attack</t>
  </si>
  <si>
    <t>+17 vs. Fortitude, target moves -1 step down the condition track takes a -5 penalty to damage threshold
Spend Force Point to increase the penalty to damage threshold to -10</t>
  </si>
  <si>
    <t>DC 20: +17 vs. Will, deal 2d6 Force damage, target loses swift action on their next turn
DC 25: as DC 20 except move action
DC 30: as DC 20 except standard action
DC 35: as DC 20 except standard and swift action
Spend a Force Point to deal +2d6 damage</t>
  </si>
  <si>
    <t>DC 15: +17 vs. Will, deal 2d8 damage and move the target -1 step down the condtion track which cannot be removed until the end of your next turn
DC 20: as DC 15 except 3d8 damage
DC 25: as DC 15 except 4d8 damage
DC 30: as DC 15 except 5d8 damage
Spend a Force Point to deal +2d8 damage</t>
  </si>
  <si>
    <t>+17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</si>
  <si>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After making a grab or grapple, +17 vs. Fortitude, target moves -1 step down the condition track, if they are at the bottom of the condition track you can choose to kill them or put them in a Force trance</t>
  </si>
  <si>
    <t>+17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</si>
  <si>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+17 vs. damage to negate, failure take damage as normal, must be aware of attack
Spend a Force Point to regain hit points equal to the damage negated</t>
  </si>
  <si>
    <t>+17 vs. Will to reduce attack by -5, if attack misses you can make them reroll against an adjacent creature, also at -5 to attack        
Spend Force Point to apply -5 to all attacks they make until the start of its next turnFALSE</t>
  </si>
  <si>
    <t>+17 vs. Fortitude, target's speed reduced to 0 until end of your next turn, can escape as a standard grapple vs. Use the Force check
Must have adjacent plants nearby
Spend a Force Point to impose -10 on grapple checks to escape</t>
  </si>
  <si>
    <t>DC 15: make single lightsaber attack, if it damages target, +17 vs. Fortitude to push target 2 squares without provoking an attack of opportunity
DC 20: as DC 15 except push 3 squares
DC 25: as DC 15 except push 4 squares
DC 30: as DC 15 except push 5 squares
Spend a Force Point to knock target prone at end of their forced move</t>
  </si>
  <si>
    <t>+17 vs. check of Force power to negate, beat check of Force power by 5 or more and redirect against creator; if the creator in turn rebukes, both of you suffer the effects of the power
Spend a Force Point for no effect on 2nd rebuke</t>
  </si>
  <si>
    <t>+17 vs. Reflex, target takes 3d6 damage, natural 20 is considered a critical and doubles damage, if target is reduced to 0 hit points, you can rip target in half
Spend a Force Point to deal +2d6 damage</t>
  </si>
  <si>
    <t>+17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</si>
  <si>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+17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</si>
  <si>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15: +17 vs. Fortitude; reduce speed 1 square and -10 penalty to Acrobatics, Climb, Endurance, Initiative, Jump, Stealth, Swim
DC 20: speed -2 squares
DC 25: speed -3 squares
DC 30: speed -4 squares
Spend Force Point for -5 Fort against this power</t>
  </si>
  <si>
    <t>+17 vs. Fortitude; 2d6 Force damage and target is pushed one square away from you                                                               
Spend Force Point to affect all enemies adjacent to you, move does not provoke attack of opportunity</t>
  </si>
  <si>
    <t>+17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</si>
  <si>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+17 vs. Will; deal 2d6 Force damage and target loses swift action next turn
Spend Force Point to deal +2d6 damage</t>
  </si>
  <si>
    <t xml:space="preserve">+17 vs. attack roll for half damage; if Use the Force beats assailant's Will,  assailant is flat-footed 
Spend a Force Point to take no damage </t>
  </si>
  <si>
    <t>+17 vs. Fortitude; 4d6 damage; if target moves down condition track, persistent condition DC 20 to remove; spend a Force Point for +2d6 damage</t>
  </si>
  <si>
    <t>+17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</si>
  <si>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DC 15: +17 vs. Will, target can take only one standard action on their next turn
DC 20: can only take 1 move action
DC 25: can take only 1 swift action
DC 30: can take no actions on next turn
Spend a Force Point to give -2 penalty to all Defenses until your next turn</t>
  </si>
  <si>
    <t>+17 vs. attack for half damage and move adjacent to attacker and make a single lightsaber attack without provoking
Spend a Force Point to treat attacker as flat-footed</t>
  </si>
  <si>
    <t>+17 vs. ranged attack or Use the Force to negate ranged attack or move object
Spend a Force Point to intercept autofire, no damage if Use the Force beats the attack roll, otherwise half damage</t>
  </si>
  <si>
    <t>FALSE</t>
  </si>
  <si>
    <t xml:space="preserve">
Spend a Force Point to apply -5 penalty to opponent's check, 2d6 damage if pushed into larger object</t>
  </si>
  <si>
    <t>Moving or hovering target opposes Use the Force with a grapple check
Spend a Force Point to increase max size of object one category and +2d6 damage (max 12d6)
Spend a Destiny Point to increase max size three categories and +6d6 damage (max 16d6)</t>
  </si>
  <si>
    <t>DC 15: make a single attack rolling twice and keep the better result, -5 damage 
DC 20: as DC 15 but -2 damage 
DC 25: as DC 15 but -1 damage 
DC 30: as DC 15 but no penalty to damage
Spend a Force Point for three rolls, keeping the highest</t>
  </si>
  <si>
    <t>Assured Strike (standard; one creature) • Lightsaber Form
DC 15: make a single attack rolling twice and keep the better result, -5 damage 
DC 20: as DC 15 but -2 damage 
DC 25: as DC 15 but -1 damage 
DC 30: as DC 15 but no penalty to damage
Spend a Force Point for three rolls, keeping the highest</t>
  </si>
  <si>
    <t>Ballistakinesis (standard; all targets within a 2×2 area, 12 squares and line of sight) • Telekinetic
+17 vs. Reflex; deal 3d8 bludgeoning, piercing or slashing damage and targets take -2 penalty attack until the start of your next turn, area attack
Spend Force Point for half damage on a miss</t>
  </si>
  <si>
    <t>Use the Force replaces your Reflex against non-area ranged attacks
Spend a Force Point for autofire attacks, half or no damage</t>
  </si>
  <si>
    <t>Barrier of Blades (swift; you) • Lightsaber Form
Use the Force replaces your Reflex against non-area ranged attacks
Spend a Force Point for autofire attacks, half or no damage</t>
  </si>
  <si>
    <t>DC 15: +1 next attack made before end of next turn, gain +1d6 damage 
DC 20: as DC 15 but gain +2d6 damage 
DC 25: as DC 15 but gain +3d6 damage 
Spend a Force Point to deal an additional +2d6 damage</t>
  </si>
  <si>
    <t>Battle Strike (swift; you) 
DC 15: +1 next attack made before end of next turn, gain +1d6 damage 
DC 20: as DC 15 but gain +2d6 damage 
DC 25: as DC 15 but gain +3d6 damage 
Spend a Force Point to deal an additional +2d6 damage</t>
  </si>
  <si>
    <t>one living creature within 12 squares</t>
  </si>
  <si>
    <t>Blind (swift; one living creature within 12 squares) 
+17 vs. Reflex, target is considered flat-footed and all other creatures have concealment against them until the start of your next turn
Spend Force Point to use as a free action</t>
  </si>
  <si>
    <t>DC 20: you and all adjacent allies +1 Reflex
DC 25: you and all adjacent allies +2 Reflex
DC 30: you and all adjacent allies +5 Reflex
Spend a Force Point to grant bonus to Fortitude of adjacent allies</t>
  </si>
  <si>
    <t>Circle of Shelter (standard; you) • Lightsaber Form
DC 20: you and all adjacent allies +1 Reflex
DC 25: you and all adjacent allies +2 Reflex
DC 30: you and all adjacent allies +5 Reflex
Spend a Force Point to grant bonus to Fortitude of adjacent allies</t>
  </si>
  <si>
    <t>DC 15: gain total concealment against all targets
DC 20: as DC 15 except gain +2 to Stealth
DC 25: as DC 15 except gain +3 Stealth
DC 30: as DC 15 except gain +5 Stealth
Spend a Force Point to increase Stealth by +5</t>
  </si>
  <si>
    <t>Cloak (standard; you) 
DC 15: gain total concealment against all targets
DC 20: as DC 15 except gain +2 to Stealth
DC 25: as DC 15 except gain +3 Stealth
DC 30: as DC 15 except gain +5 Stealth
Spend a Force Point to increase Stealth by +5</t>
  </si>
  <si>
    <t>Combustion (standard; all targets within a 2×2 area, 12 squares and line of sight) 
+17 vs. Fortitude; deal 4d6 fire damage and target catches on fire, half damage on miss, area attack, Use the Force = attack bonus of fire     
Spend Force Point to move target -1 down track</t>
  </si>
  <si>
    <t>DC 20: deal +1 die of damage on attack of opportunity
DC 25: deal +2 die of damage 
DC 30: deal +3 die of damage 
DC 35: deal+4 die of damage
Spend a Force Point to reduce enemy's speed -2 squares until the end of their next turn</t>
  </si>
  <si>
    <t>Contentious Opportunity (free; one enemy within reach; attack of opportunity) • Lightsaber Form
DC 20: deal +1 die of damage on attack of opportunity
DC 25: deal +2 die of damage 
DC 30: deal +3 die of damage 
DC 35: deal+4 die of damage
Spend a Force Point to reduce enemy's speed -2 squares until the end of their next turn</t>
  </si>
  <si>
    <t>DC 15: your unarmed melee attacks deal +1d6 fire damage and if damaged, the target catches fire
DC 20: deal +2d6 fire damage
DC 25: deal +3d6 fire damage
DC 30: deal +4d6 fire damage
Spend a Force Point to deal fire damage to any creature that strikes you whilst unarmed</t>
  </si>
  <si>
    <t>Convection (swift; you) 
DC 15: your unarmed melee attacks deal +1d6 fire damage and if damaged, the target catches fire
DC 20: deal +2d6 fire damage
DC 25: deal +3d6 fire damage
DC 30: deal +4d6 fire damage
Spend a Force Point to deal fire damage to any creature that strikes you whilst unarmed</t>
  </si>
  <si>
    <t>Corruption (standard; one creature within 12 squares and line of sight) • Dark Side
DC 15: +17 vs. Fortitude, 2d6 damage, half next turn if you exceed Fortitude by 5 or more
DC 20: 3d6 damage
DC 25: 4d6 damage
DC 30: 5d6 damage
Spend a Force Point for all adjacent to target take half once if over their Fortitude</t>
  </si>
  <si>
    <t>Crucitorn (reaction; you) 
DC 15: +5 threshold against damage from Force attack or power
DC 20: bonus increases to +10
DC 25: bonus increases to +15
DC 30: bonus increases to +20
Spend a Force Point to increase bonus to threshold by +5</t>
  </si>
  <si>
    <t>DC 20: unattended object's DR reduced by 5, if mechanical or electronic moves -1 down condition track
DC 25: object's DR reduced by 10
DC 30: object's DR reduced by 15
DC 35: object's DR reduced by 20
Spend a Force Point to decrease DR by 5</t>
  </si>
  <si>
    <t>Cryokinesis (standard; one unattended object within 12 squares and line of sight) 
DC 20: unattended object's DR reduced by 5, if mechanical or electronic moves -1 down condition track
DC 25: object's DR reduced by 10
DC 30: object's DR reduced by 15
DC 35: object's DR reduced by 20
Spend a Force Point to decrease DR by 5</t>
  </si>
  <si>
    <t>DC15: +2 attack  and damage with melee weapons until the end of your next turn
DC20: as DC 15 except +4 to attack and damage
DC25: as DC 15 except +6 to attack and damage
Spend a Force Point to extend rage until end of encounterFALSE</t>
  </si>
  <si>
    <t>Dark Rage (swift; you) • Dark Side
DC15: +2 attack  and damage with melee weapons until the end of your next turn
DC20: as DC 15 except +4 to attack and damage
DC25: as DC 15 except +6 to attack and damage
Spend a Force Point to extend rage until end of encounterFALSE</t>
  </si>
  <si>
    <t>Dark Transfer (standard; one living creature touched) • Dark Side
DC 15: heal 6 hit points
DC 20: heal 12 hit points
DC 25: heal 18 hit points
DC 30: heal 24 hit points                                                                                                                
Gain 1 DSP and move -1 persistant  step down condition track
Spend a Force Point to avoid moving down the condition track</t>
  </si>
  <si>
    <t>Deflecting Slash (reaction; you) • Lightsaber Form
DC 15: +17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</si>
  <si>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Detonate (standard; one unattended object within 12 squares and line of sight) • Telekinetic
DC 20: object takes 4d6 damage
DC 25: object takes 6d6 damage
DC 30: object takes 8d6 damage
DC 35: object takes 10d6 damage
Spend a Force Point to use increase damage by +2d6</t>
  </si>
  <si>
    <t xml:space="preserve">Disarming Slash (standard; one enemy within reach) • Lightsaber Form
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</si>
  <si>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 (standard; one weapon or powered object within 6 squares and line of sight) 
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</si>
  <si>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one enemy within 6 squares and line of sight</t>
  </si>
  <si>
    <t>Draw Closer (standard; one enemy within 6 squares and line of sight) • Lightsaber Form, Telekinetic
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</si>
  <si>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 (standard; you) 
DC 20: gain DR 5 vs. energy damage
DC 25: gain DR 10 vs. energy
DC 30: gain DR 15 vs. energy
DC 35: gain DR 20 vs. energy
Spend a Force Point to use as a swift action</t>
  </si>
  <si>
    <t>Enlighten (swift/reaction; one ally within 12 squares and line of sight) • Light Side, Mind-Affecting
Target may either make one attack, skill, or opposed check , or to replace a defense  with your Use the Force check until the start of your next turn              
Spend Force Point to prolong the effect until end of your next turn</t>
  </si>
  <si>
    <t>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</si>
  <si>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knock opponent prone at the end of the forced move
Cannot be used against grabbed or grappled targets</t>
  </si>
  <si>
    <t>Falling Avalanche (standard; you) • Lightsaber Form
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</si>
  <si>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Farseeing (full; one creature you know or have met before) 
+17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</si>
  <si>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Fear (swift; one living creature within 12 squares and line of sight) • Dark Side
DC 15: +17 vs. Will, target can take only one standard action on their next turn
DC 20: can only take 1 move action
DC 25: can take only 1 swift action
DC 30: can take no actions on next turn
Spend a Force Point to give -2 penalty to all Defenses until your next turn</t>
  </si>
  <si>
    <t>Spend a Force Point to treat attacker as flat-footed</t>
  </si>
  <si>
    <t>Fluid Riposte (reaction; you) • Lightsaber Form
+17 vs. attack for half damage and move adjacent to attacker and make a single lightsaber attack without provoking
Spend a Force Point to treat attacker as flat-footed</t>
  </si>
  <si>
    <t>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</si>
  <si>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Spend a Force Point to increase size by up to two size categories (maximum Colossal [cruiser]) or double distance</t>
  </si>
  <si>
    <t>Fold Space (full; one held or unattended object within 6 squares and line of sight or one vehicle you occupy) 
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</si>
  <si>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Force Blast (standard; one target within 12 squares and line of sight) 
DC 15: +17 vs. Reflex, 2d6 damage 
DC 20: +17 vs. Reflex 3d6 damage 
DC 25: +17 vs. Reflex 4d6 damage 
DC 30: +17 vs. Reflex 5d6 damage 
Spend a Force Point to add a bonus of 3 damage</t>
  </si>
  <si>
    <t>one target within 12 squares</t>
  </si>
  <si>
    <t>Force Disarm (standard; one target within 12 squares) 
+17 vs. Reflex +10 to disarm, item drops to ground or flys to your hand
Spend Force Point to destroy object, dealing damage equal to the Use the Force check</t>
  </si>
  <si>
    <t>Force Grip (standard; one target within 12 squares) • Telekinetic
DC 15: +17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</si>
  <si>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</si>
  <si>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Maintain as standard action, rerolling each round
Spend a Force Point to deal +1d6 damage</t>
  </si>
  <si>
    <t>Force Light (standard; any creature with DSP of 1+ that begins its turn within 6 squares) • Light Side
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</si>
  <si>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Force Lightning (standard; one target within 6 squares) • Dark Side
+17 vs. Reflex, target takes 8d6 damage and moves -1 step down the condition track, half damage on a miss
Spend a Force Point to move target an additional step down the condition track</t>
  </si>
  <si>
    <t>Force Scream (standard; all targets within 12 squares and line of sight) • Dark Side
DC 15: +17 vs. Fortitude, 1d6 Force damage and -5 to target's threshold until end of your next turn
DC 20: as DC 15, except 2d6 Force damage
DC 25: as DC 15, except 3d6 Force damage
DC 30: as DC 15, except 4d6 Force damage
Spend a Force Point to reduce damage threshold by -10</t>
  </si>
  <si>
    <t xml:space="preserve">DC 15: gain SR 5 until start of your next turn, cannot be recharged
DC 20: as DC 15 except SR 10
DC 25: as DC 15 except SR 15
DC 30: as DC 15 except SR 20
Spend a Force Point to increase SR by 5, maintain as a standard action
</t>
  </si>
  <si>
    <t xml:space="preserve">Force Shield (reaction; you) • Telekinetic
DC 15: gain SR 5 until start of your next turn, cannot be recharged
DC 20: as DC 15 except SR 10
DC 25: as DC 15 except SR 15
DC 30: as DC 15 except SR 20
Spend a Force Point to increase SR by 5, maintain as a standard action
</t>
  </si>
  <si>
    <t>Force Slam (standard; all targets within a 6 square cone) • Telekinetic
+17 vs. Will, deal 4d6 damage and targets are knocked prone; half damage on a miss
Spend a Force Point to deal +2d6 damage</t>
  </si>
  <si>
    <t>DC 20: for 2 rounds, 2d6 damage to all adjacent targets
DC 25: as DC 20 except 4 rounds
DC 30: as DC 20 except 6 rounds
DC 35: as DC 20 except 8 rounds
Spend a Force Point for +2d6 damage</t>
  </si>
  <si>
    <t>Force Storm (standard; you) • Dark Side, Telekinetic
DC 20: for 2 rounds, 2d6 damage to all adjacent targets
DC 25: as DC 20 except 4 rounds
DC 30: as DC 20 except 6 rounds
DC 35: as DC 20 except 8 rounds
Spend a Force Point for +2d6 damage</t>
  </si>
  <si>
    <t>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</si>
  <si>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 xml:space="preserve">
DC 30: as DC 20 except a 5×5 square area
DC 35: as DC 20 except a 6×6 square area
Maintain as standard action
Spend a Force Point for +2d6 damage</t>
  </si>
  <si>
    <t>Force Storm (JATM) (standard; one designated area within 12 squares and line of sight) • Dark Side
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</si>
  <si>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Force Stun (standard; 1) 
+17 vs. Fortitude, target moves -1 step down the condition track and one additonal step for ever 5 points exceeding Fortitude
Spend a Force Point to move target an additional step down track</t>
  </si>
  <si>
    <t>one object or character within 12 squares and line of sight</t>
  </si>
  <si>
    <t>Force Thrust (standard; one object or character within 12 squares and line of sight) • Telekinetic
+17 vs. Strength check + base attack + size modifier, push target back 1 square + 1 square per 5 points over the Strength check; target takes 1d6 damage if pushed into an object
Spend a Force Point to apply -5 penalty to opponent's check, 2d6 damage if pushed into larger object</t>
  </si>
  <si>
    <t>Force Track (swift; you) 
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</si>
  <si>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DC 25: target takes 3d6 damage
DC 30: target takes 4d6 damage
Maintain as move action
Spend a Force Point to increase penalty to skill checks and attack rolls to -10</t>
  </si>
  <si>
    <t>Force Whirlwind (standard; one creature or driod within 12 squares and line of sight) • Telekinetic
+17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</si>
  <si>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 xml:space="preserve">Hatred (standard; any creature that starts its turn within 6 squares) • Dark Side
DC 15: until the end of your next turn targets take 1d6 points of Force damage and a - 1 penalty to all defenses
DC 20: as DC 15 except 2d6 damage
DC 25: as DC 15 except 3d6 damage
DC 30: as DC 15 except 4d6 damage
Maintain as swift action
Spend a Force Point for +1d6 damage </t>
  </si>
  <si>
    <t xml:space="preserve">DC 15: you move 2 squares without provoking attacks of opportunity and make a single lightsaber attack
DC 20: as DC 15 except you move 4 squares
DC 25: as DC 15 except you move 6 squares
DC 30: as DC 15 except you move 8 squares
Spend a Force Point to deal +2 dice of damage </t>
  </si>
  <si>
    <t xml:space="preserve">
Spend a Force Point to deal +2 dice of damage </t>
  </si>
  <si>
    <t xml:space="preserve">Hawk-Bat Swoop (standard; you) • Lightsaber Form
DC 15: you move 2 squares without provoking attacks of opportunity and make a single lightsaber attack
DC 20: as DC 15 except you move 4 squares
DC 25: as DC 15 except you move 6 squares
DC 30: as DC 15 except you move 8 squares
Spend a Force Point to deal +2 dice of damage </t>
  </si>
  <si>
    <t>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</si>
  <si>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 xml:space="preserve">
DC 30: as DC 15 except +5 bonus on the attack
Spend a Force Point to move 1 square each time you make an attack of opportunity without provoking an attack of opportunity</t>
  </si>
  <si>
    <t>High Ground Defense (swift; you) • Lightsaber Form
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</si>
  <si>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DC 15: move at half speed along a wall, fall to the ground if you do not end your move on the ground
DC 20: as DC 15 except normal speed
DC 25: as DC 15 except move your speed +2 squares
DC 30: as DC 15 except move your speed +4 squares
Spend a Force Point for +2 squares</t>
  </si>
  <si>
    <t xml:space="preserve">
Spend a Force Point for +2 squares</t>
  </si>
  <si>
    <t>Inertia (move; you) 
DC 15: move at half speed along a wall, fall to the ground if you do not end your move on the ground
DC 20: as DC 15 except normal speed
DC 25: as DC 15 except move your speed +2 squares
DC 30: as DC 15 except move your speed +4 squares
Spend a Force Point for +2 squares</t>
  </si>
  <si>
    <t>Inspire (swift; allies) • Light Side
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</si>
  <si>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 (reaction; one incoming ranged attack targeting you) • Telekinetic
+17 vs. ranged attack or Use the Force to negate ranged attack or move object
Spend a Force Point to intercept autofire, no damage if Use the Force beats the attack roll, otherwise half damage</t>
  </si>
  <si>
    <t>DC 20: Use the Force v. Reflex, 4d6 ion damage
DC 25: Use the Force v. Reflex, 5d6 ion damage
DC 30: Use the Force v. Reflex, 6d6 ion damage 
Spend a Force Point to deal +2d6 ion damage</t>
  </si>
  <si>
    <t>Ionize (standard; one target within 6 squares and line of sight) 
DC 20: Use the Force v. Reflex, 4d6 ion damage
DC 25: Use the Force v. Reflex, 5d6 ion damage
DC 30: Use the Force v. Reflex, 6d6 ion damage 
Spend a Force Point to deal +2d6 ion damage</t>
  </si>
  <si>
    <t>Kinetic Combat (standard; you) • Telekinetic
+17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</si>
  <si>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Levitate (move; you) • Telekinetic
DC 15: can fly 2 squares but only vertical, can move 1 square onto a horizontal surface or fall
DC 20: as DC 15 except fly 4 squares
DC 25: as DC 15 except fly 6 squares
Spend Force Point as a reaction when falling to reduce falling by fly speed</t>
  </si>
  <si>
    <t>Lightning Burst (standard; all adjacent targets) • Dark Side
+17 vs. Reflex, deal 3d8 damage and move target -1 step down the condition track, half damage on a miss                                                                                  
Spend a Force Point to deal an additional +2d6 damage</t>
  </si>
  <si>
    <t>Spend a Force Point to take no damage from the incoming attack</t>
  </si>
  <si>
    <t>Makashi Riposte (reaction; you; when targeted by a melee attack) • Lightsaber Form
+17 vs. attack roll, take half damage and make a single attack against target after damage, deal half damage on a miss
Spend a Force Point to take no damage from the incoming attack</t>
  </si>
  <si>
    <t>Malacia (standard; 1) • Light Side
+17 vs. Fortitude, target moves -1 step down the condition track takes a -5 penalty to damage threshold
Spend Force Point to increase the penalty to damage threshold to -10</t>
  </si>
  <si>
    <t>Memory Walk (standard; one creature with an Intelligence of 3 or higher within 6 squares and line of sight) • Dark Side, Mind-Affecting
DC 20: +17 vs. Will, deal 2d6 Force damage, target loses swift action on their next turn
DC 25: as DC 20 except move action
DC 30: as DC 20 except standard action
DC 35: as DC 20 except standard and swift action
Spend a Force Point to deal +2d6 damage</t>
  </si>
  <si>
    <t>Mind Shard (standard; one creature within 12 squares and line of sight) • Mind-Affecting
DC 15: +17 vs. Will, deal 2d8 damage and move the target -1 step down the condtion track which cannot be removed until the end of your next turn
DC 20: as DC 15 except 3d8 damage
DC 25: as DC 15 except 4d8 damage
DC 30: as DC 15 except 5d8 damage
Spend a Force Point to deal +2d8 damage</t>
  </si>
  <si>
    <t>3. make an unpalatable suggestion
4. fill target with terror to flee at top speed 1 minute, stops fleeing if wounded, not if higher level
Spend a Force Point to improve attitude one step, + one step per every 5 points the check exceeds Will</t>
  </si>
  <si>
    <t>Mind Trick (standard; one creature of intelligence 3 or higher within 12 squares and line of sight) • Mind-Affecting
+17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</si>
  <si>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Morichro (standard; one living creature you have grabbed or grappled) 
After making a grab or grapple, +17 vs. Fortitude, target moves -1 step down the condition track, if they are at the bottom of the condition track you can choose to kill them or put them in a Force trance</t>
  </si>
  <si>
    <t>one character or object within 12 squares and line of sight</t>
  </si>
  <si>
    <t>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</si>
  <si>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Move Object (standard; one character or object within 12 squares and line of sight) • Telekinetic
+17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</si>
  <si>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Negate Energy (reaction; one attack that deals energy damage) 
+17 vs. damage to negate, failure take damage as normal, must be aware of attack
Spend a Force Point to regain hit points equal to the damage negated</t>
  </si>
  <si>
    <t>Obscure (reaction; one target within 12 squares and line of sight) • Mind-Affecting
+17 vs. Will to reduce attack by -5, if attack misses you can make them reroll against an adjacent creature, also at -5 to attack        
Spend Force Point to apply -5 to all attacks they make until the start of its next turnFALSE</t>
  </si>
  <si>
    <t>DC 15: make a single lightsaber attack, target is -2 to use the Block talent
DC 20: target takes -5 to Block
DC 25: target takes -10 to Block
DC 30: target cannot use Block
Spend a Force Point to deal +2d6 damage with lightsaber attack</t>
  </si>
  <si>
    <t xml:space="preserve">
Spend a Force Point to deal +2d6 damage with lightsaber attack</t>
  </si>
  <si>
    <t>Pass the Blade (standard; you) • Lightsaber Form
DC 15: make a single lightsaber attack, target is -2 to use the Block talent
DC 20: target takes -5 to Block
DC 25: target takes -10 to Block
DC 30: target cannot use Block
Spend a Force Point to deal +2d6 damage with lightsaber attack</t>
  </si>
  <si>
    <t>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</si>
  <si>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 xml:space="preserve">
Maintain as move action, cannot move faster than normal move rate
Spend a Force Point to increase speed by 2 squares</t>
  </si>
  <si>
    <t>Phase (move; you) 
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</si>
  <si>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Plant Surge (standard; one creature within 12 squares and line of sight) 
+17 vs. Fortitude, target's speed reduced to 0 until end of your next turn, can escape as a standard grapple vs. Use the Force check
Must have adjacent plants nearby
Spend a Force Point to impose -10 on grapple checks to escape</t>
  </si>
  <si>
    <t>Prescience (swift; one enemy within line of sight) 
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</si>
  <si>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 xml:space="preserve">
Spend a Force Point to knock target prone at end of their forced move</t>
  </si>
  <si>
    <t>Pushing Slash (standard; one enemy within reach) • Lightsaber Form, Telekinetic
DC 15: make single lightsaber attack, if it damages target, +17 vs. Fortitude to push target 2 squares without provoking an attack of opportunity
DC 20: as DC 15 except push 3 squares
DC 25: as DC 15 except push 4 squares
DC 30: as DC 15 except push 5 squares
Spend a Force Point to knock target prone at end of their forced move</t>
  </si>
  <si>
    <t>Rebuke (reaction; one Force power directed at you) 
+17 vs. check of Force power to negate, beat check of Force power by 5 or more and redirect against creator; if the creator in turn rebukes, both of you suffer the effects of the power
Spend a Force Point for no effect on 2nd rebuke</t>
  </si>
  <si>
    <t>Rend (standard; one target within 6 squares and line of sight) • Dark Side
+17 vs. Reflex, target takes 3d6 damage, natural 20 is considered a critical and doubles damage, if target is reduced to 0 hit points, you can rip target in half
Spend a Force Point to deal +2d6 damage</t>
  </si>
  <si>
    <t xml:space="preserve">
Spend a Force Point to apply a -5 penalty to opponent's check, and deal 2d6 damage if pushed into larger object</t>
  </si>
  <si>
    <t>Repulse (standard; all adjacent targets) • Telekinetic
+17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</si>
  <si>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DC 15: +1 to one defence vs. Force powers until your next turn
DC 20: +2 to one defence vs. Force powers until your next turn
DC 25: +5 to one defence vs. Force powers until your next turn
Spend a Force Point to increase two defences</t>
  </si>
  <si>
    <t>Resist Force (standard; you) 
DC 15: +1 to one defence vs. Force powers until your next turn
DC 20: +2 to one defence vs. Force powers until your next turn
DC 25: +5 to one defence vs. Force powers until your next turn
Spend a Force Point to increase two defences</t>
  </si>
  <si>
    <t>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</si>
  <si>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30: as DC 25 except gain temporary 15 hit points
Spend a Force Point to deal +1d6 damage on each attack</t>
  </si>
  <si>
    <t>Rising Whirlwind (standard; two enemies within reach) • Lightsaber Form
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</si>
  <si>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20: make two lightsaber attacks vs. a single target at -5 each
DC 25: as DC 20 but only -2 each
DC 30: as DC 20 but only -1 each
DC 35: as DC 20 but no penalty
Spend a Force Point to move 2 squares before or after you use the power without provoking attacks of opportunity</t>
  </si>
  <si>
    <t xml:space="preserve">
Spend a Force Point to move 2 squares before or after you use the power without provoking attacks of opportunity</t>
  </si>
  <si>
    <t>Saber Swarm (standard; one enemy in reach) • Lightsaber Form
DC 20: make two lightsaber attacks vs. a single target at -5 each
DC 25: as DC 20 but only -2 each
DC 30: as DC 20 but only -1 each
DC 35: as DC 20 but no penalty
Spend a Force Point to move 2 squares before or after you use the power without provoking attacks of opportunity</t>
  </si>
  <si>
    <t>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</si>
  <si>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as DC 15 except +2d6 damage to secondary target if the attack hits
DC 30: as DC 15 except +3d6 damage to secondary target if the attack hits
Spend a Force Point to affect 2 secondary targets if within reach and adjacent to primary target</t>
  </si>
  <si>
    <t>Sarlacc Sweep (standard; two enemies [primary and secondary] within reach) • Lightsaber Form
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</si>
  <si>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Sever Force (standard; one dark side Force user within 12 squares and line of sight) • Light Side
+17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</si>
  <si>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</si>
  <si>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 xml:space="preserve">
DC 40: as DC 25 except damage threshold is 20 lower
Spend Force Point to also ignore the target's damage reduction</t>
  </si>
  <si>
    <t>Shatterpoint (swift; you) 
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</si>
  <si>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Slow (standard; 1) • Telekinetic
DC 15: +17 vs. Fortitude; reduce speed 1 square and -10 penalty to Acrobatics, Climb, Endurance, Initiative, Jump, Stealth, Swim
DC 20: speed -2 squares
DC 25: speed -3 squares
DC 30: speed -4 squares
Spend Force Point for -5 Fort against this power</t>
  </si>
  <si>
    <t>Stagger (swift; 1) • Telekinetic
+17 vs. Fortitude; 2d6 Force damage and target is pushed one square away from you                                                               
Spend Force Point to affect all enemies adjacent to you, move does not provoke attack of opportunity</t>
  </si>
  <si>
    <t>Surge (free; you) 
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</si>
  <si>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</si>
  <si>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 xml:space="preserve">
DC 25: move up to your speed
DC 30: move up to your speed +2 squares
DC 35: move up to your speed +4 squares
Spend Force Point to increase speed +2 squares</t>
  </si>
  <si>
    <t>Swift Flank (standard; you) • Lightsaber Form
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</si>
  <si>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or make the droid flee from you at top speed for 2 rounds 
Spend Force Point to learn +2 pieces of information or extend droid effect 1 round</t>
  </si>
  <si>
    <t>Technometry (standard; one droid or electronic device touched) 
+17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</si>
  <si>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dark side, lightsaber form</t>
  </si>
  <si>
    <t>Tempered Aggression (standard; 1) • Dark Side, Lightsaber Form
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</si>
  <si>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Thought Bomb (standard; all enemies within 2 squares) • Mind-Affecting
+17 vs. Will; deal 2d6 Force damage and target loses swift action next turn
Spend Force Point to deal +2d6 damage</t>
  </si>
  <si>
    <t>DC 15: make a single lightsaber attack and deal base damage dice to the damage roll if the attack hits
DC 25: as DC 15 but gain a +1 bonus to the attack roll
DC 30: as DC 15 but gain a +2 bonus to the attack roll
Spend a Force Point to add +1 die of damage</t>
  </si>
  <si>
    <t>Twin Strike (standard; one enemy within reach) • Lightsaber Form
DC 15: make a single lightsaber attack and deal base damage dice to the damage roll if the attack hits
DC 25: as DC 15 but gain a +1 bonus to the attack roll
DC 30: as DC 15 but gain a +2 bonus to the attack roll
Spend a Force Point to add +1 die of damage</t>
  </si>
  <si>
    <t xml:space="preserve">Unbalancing Block (reaction; you) • Lightsaber Form
+17 vs. attack roll for half damage; if Use the Force beats assailant's Will,  assailant is flat-footed 
Spend a Force Point to take no damage </t>
  </si>
  <si>
    <t>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</si>
  <si>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Unhindered Charge (standard; you) • Lightsaber Form
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</si>
  <si>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</si>
  <si>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 xml:space="preserve">
Maintain as swift action
Spend a Force Point to expand to all powers vs. Will</t>
  </si>
  <si>
    <t>Valor (standard; one ally within 12 squares and line of sight) • Light Side
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</si>
  <si>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one ally touched</t>
  </si>
  <si>
    <t>Vital Transfer (standard; one ally touched) • Light Side
DC 15: heals 12 hit points
DC 20: heals 18 hit points
DC25: heals 24 hit points
Take half of the damage you heal; spend Force Point to avoid taking damage; spend Destiny Point to move target +5 steps up the condition track</t>
  </si>
  <si>
    <t>Vornskr's Ferocity (standard; one enemy within reach) • Dark Side, Lightsaber Form
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</si>
  <si>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 (standard; one living creature within 6 squares) • Dark Side
+17 vs. Fortitude; 4d6 damage; if target moves down condition track, persistent condition DC 20 to remove; spend a Force Point for +2d6 damage</t>
  </si>
  <si>
    <t>Ambush [Elite Trooper]</t>
  </si>
  <si>
    <t>Ambush [Noble]</t>
  </si>
  <si>
    <t>Armor Mastery [Imperial Knight]</t>
  </si>
  <si>
    <t>Armor Mastery [Soldier]</t>
  </si>
  <si>
    <t>Charm Beast [Dathomiri Witch]</t>
  </si>
  <si>
    <t>Charm Beast [Beast Warden]</t>
  </si>
  <si>
    <t>Combined Fire [Soldier]</t>
  </si>
  <si>
    <t>Combined Fire [Naval Officer]</t>
  </si>
  <si>
    <t>Commanding Presence [Soldier]</t>
  </si>
  <si>
    <t>Commanding Presence [Noble]</t>
  </si>
  <si>
    <t>Force Treatment [Jedi Knight]</t>
  </si>
  <si>
    <t>Force Treatment [Force Adept]</t>
  </si>
  <si>
    <t>Keep it Together [Ace Pilot]</t>
  </si>
  <si>
    <t>Keep Them Reeling [Master Privateer]</t>
  </si>
  <si>
    <t>Mobile Combatant [Scout]</t>
  </si>
  <si>
    <t>Multiattack Proficiency (advanced melee weapons) [Melee Duelist]</t>
  </si>
  <si>
    <t>Multiattack Proficiency (rifles) [Gunslinger]</t>
  </si>
  <si>
    <t>Notorious [Crime Lord]</t>
  </si>
  <si>
    <t>Ruthless [Assassin]</t>
  </si>
  <si>
    <t>Seize the Moment [Outlaw]</t>
  </si>
  <si>
    <t>Slip By [Scout]</t>
  </si>
  <si>
    <t>Stay in the Fight [Officer - Rebel Recruiter]</t>
  </si>
  <si>
    <t>Stay in the Fight [Officer - Fugitive Officer]</t>
  </si>
  <si>
    <t>Sith Alchemy [Sith]</t>
  </si>
  <si>
    <t>Sith Alchemy [Sith Alchemy]</t>
  </si>
  <si>
    <t>Seize the Moment [Noble]</t>
  </si>
  <si>
    <t>Ruthless [Soldier]</t>
  </si>
  <si>
    <t>Multiattack Proficiency (rifles) [Elite Trooper]</t>
  </si>
  <si>
    <t>Multiattack Proficiency (advanced melee weapons) [Master Privateer]</t>
  </si>
  <si>
    <t>Mobile Combatant [Jedi]</t>
  </si>
  <si>
    <t>Keep Them Reeling [Soldier]</t>
  </si>
  <si>
    <t>Keep it Together [Scout]</t>
  </si>
  <si>
    <t>Medium Togruta scout 1/Jedi 2</t>
  </si>
  <si>
    <t>Basic, Togruti, Lekku</t>
  </si>
  <si>
    <t>Melee lightsaber +7 (2d8+1)
Melee lightsaber +9 (2d8+1) with Charge</t>
  </si>
  <si>
    <t>Ranged by weapon +6</t>
  </si>
  <si>
    <t>Base Atk +2; Grp +6</t>
  </si>
  <si>
    <t>Str 10, Dex 18, Con 11, Int 13, Wis 12, Cha 12</t>
  </si>
  <si>
    <t>Force Sensitivity, Weapon Finesse, Weapon Focus (lightsabers), Weapon Proficiency (lightsabers), Weapon Proficiency (pistols), Weapon Proficiency (rifles), Weapon Proficiency (simple)</t>
  </si>
  <si>
    <t>Endurance +6, Initiative +10, Perception +7, Stealth +10 (can reroll, but must accept second result), Survival +7, Use the Force +7</t>
  </si>
  <si>
    <t>Asheemi Ta</t>
  </si>
  <si>
    <t>Caitlen'gella ("Filly")</t>
  </si>
  <si>
    <t>Ranged main-hand heavy blaster +10 (3d8+3)
Ranged main-hand heavy blaster +12 (3d8+4) with Skirmisher and Point Blank Shot
Ranged main-hand heavy blaster +9 (4d8+3) with Skirmisher and Rapid Shot
Ranged main-hand heavy blaster +10 (4d8+4) with Skirmisher and Rapid Shot and Point Blank Shot
Ranged main-hand heavy blaster +5 (3d8+3) with Dual pistols (full action)
Ranged off-hand holdout blaster +5 (3d4+3)
Ranged off-hand holdout blaster +6 (3d4+3) with Skirmisher
Ranged off-hand holdout blaster +7 (3d4+4) with Skirmisher and Point Blank Shot
Ranged off-hand holdout blaster +4 (4d4+3) with Skirmisher and Rapid Shot
Ranged off-hand holdout blaster +5 (4d4+4) with Skirmisher and Rapid Shot and Point Blank Shot</t>
  </si>
  <si>
    <t>Kael Ordo</t>
  </si>
  <si>
    <t>Yulaaz Orca</t>
  </si>
  <si>
    <t>Kyybecca</t>
  </si>
  <si>
    <t>Shanlar Vivani</t>
  </si>
  <si>
    <t>Melee lightsaber +6 (2d8+3)
Melee lightsaber +8 (2d8+3) with Charge</t>
  </si>
  <si>
    <t>Base Atk +5; Grp +6</t>
  </si>
  <si>
    <t>Fear, Force Lightning, Hatred, Rend</t>
  </si>
  <si>
    <t>Str 12, Dex 12, Con 12, Int 12, Wis 12, Cha 12</t>
  </si>
  <si>
    <t>Force Sensitivity, Force Training, Skill Focus (Use the Force), Weapon Proficiency (lightsabers)</t>
  </si>
  <si>
    <t>Deception +4, Persuasion +9, Use the Force +14</t>
  </si>
  <si>
    <t>lightsaber</t>
  </si>
  <si>
    <t>Sith Student - CL4</t>
  </si>
  <si>
    <t>Medium Human nonheroic 2/soldier 1/Jedi 3</t>
  </si>
  <si>
    <t>Melee lightsaber +8 (2d8+8)
Melee lightsaber +10 (2d8+8) with Acrobatic Strike
Melee lightsaber +10 (2d8+8) with Charge</t>
  </si>
  <si>
    <t>Battle Strike, Dark Rage</t>
  </si>
  <si>
    <t>Str 14, Dex 12, Con 12, Int 10, Wis 12, Cha 12</t>
  </si>
  <si>
    <t>Acrobatic Strike, Armor Proficiency (light), Force Sensitivity, Force Training, Weapon Focus (lightsabers), Weapon Proficiency (lightsabers)</t>
  </si>
  <si>
    <t>Acrobatics +9, Use the Force +9</t>
  </si>
  <si>
    <t>lightsaber, light Jedi battle armor</t>
  </si>
  <si>
    <t>Medium Human nonheroic 2/scoundrel 3/Jedi 3</t>
  </si>
  <si>
    <t>Melee force pike +6 (2d8+3)
Melee force pike +8 (2d8+3) with Cunning Attack</t>
  </si>
  <si>
    <t>Ranged by weapon +9</t>
  </si>
  <si>
    <t>Cunning Attack, Sneak Attack 1d6</t>
  </si>
  <si>
    <t>Cloak, Dark Rage, Resist Force</t>
  </si>
  <si>
    <t>Str 10, Dex 16, Con 12, Int 10, Wis 14, Cha 12</t>
  </si>
  <si>
    <t>Power of the Dark Side, Swift Power, Dastardly Strike, Sneak Attack 1d6</t>
  </si>
  <si>
    <t>Cunning Attack, Force Sensitivity, Force Training, Weapon Finesse, Weapon Proficiency (advanced melee), Weapon Proficiency (pistols)</t>
  </si>
  <si>
    <t>Stealth +12, Use the Force +10</t>
  </si>
  <si>
    <t>force pike, Sith robes</t>
  </si>
  <si>
    <t>Melee lightsaber +9 (2d8+3)
Melee lightsaber +11 (2d8+3) with Charge</t>
  </si>
  <si>
    <t>Ranged by weapon +10</t>
  </si>
  <si>
    <t>Base Atk +9; Grp +10</t>
  </si>
  <si>
    <t>Rapid Strike, Wicked Strike</t>
  </si>
  <si>
    <t>Corruption, Fear, Force Lightning (2), Hatred, Negate Energy, Rebuke, Rend, Wound</t>
  </si>
  <si>
    <t>Str 10, Dex 12, Con 12, Int 12, Wis 14, Cha 14</t>
  </si>
  <si>
    <t>Power of the Dark Side, Dark Preservation, Swift Power, Dark Healing</t>
  </si>
  <si>
    <t>Force Sensitivity, Force Training, Rapid Strike, Skill Focus (Use the Force), Weapon Proficiency (lightsabers), Wicked Strike</t>
  </si>
  <si>
    <t>Deception +6, Persuasion +12, Use the Force +17</t>
  </si>
  <si>
    <t>Force Lightning (2)</t>
  </si>
  <si>
    <t>Melee main-hand vibroblade +16 (2d6+8)
Melee main-hand vibroblade +18 (2d6+8) with Acrobatic Strike
Melee main-hand vibroblade +16 (3d6+8) with Acrobatic Strike and Rapid Strike
Melee main-hand vibroblade +14 (3d6+8) with Rapid Strike
Melee main-hand vibroblade +14 (2d6+8) with Dual weapon strike (full action)
Melee off-hand vibroblade +16 (2d6+8)
Melee off-hand vibroblade +14 (2d6+8) with Dual weapon strike (full action)
Melee off-hand vibroblade +12 (3d6+8) with Dual weapon strike (full action) with Rapid Strike
Melee off-hand vibroblade +16 (2d6+8) with Dual Weapon Flourish I (free action)
Melee off-hand vibroblade +14 (3d6+8) with Dual Weapon Flourish I (free action) with Rapid Strike</t>
  </si>
  <si>
    <t>Acrobatic Strike, Dual Weapon Flourish I, Dual Weapon Mastery I, Dual Weapon Mastery II, Rapid Strike</t>
  </si>
  <si>
    <t>Str 14, Dex 19, Con 11, Int 10, Wis 10, Cha 14</t>
  </si>
  <si>
    <t>Force Intuition, Block, Riposte, Dual Weapon Flourish I, Master of Elegance</t>
  </si>
  <si>
    <t>Acrobatic Strike, Dual Weapon Mastery I, Dual Weapon Mastery II, Force Sensitivity, Improved Defenses, Rapid Strike, Weapon Finesse, Weapon Focus (advanced melee), Weapon Proficiency (advanced melee)</t>
  </si>
  <si>
    <t>Acrobatics +15, Initiative (Use the Force) +13, Use the Force +13</t>
  </si>
  <si>
    <t>main-hand vibroblade, off-hand vibroblade, Sith lord's robes</t>
  </si>
  <si>
    <t>Medium Human nonheroic 3/Jedi 5/Sith Apprentice 4/Sith Lord 2</t>
  </si>
  <si>
    <t>Melee lightsaber +18 (2d8+15)
Melee lightsaber +13/+13 (2d8+15) with Double Attack
Melee lightsaber +20 (2d8+15) with Charge</t>
  </si>
  <si>
    <t>Ranged by weapon +14</t>
  </si>
  <si>
    <t>Base Atk +13; Grp +16</t>
  </si>
  <si>
    <t>Accelerated Strike, Double Attack (lightsabers)</t>
  </si>
  <si>
    <t>Battle Strike, Dark Rage, Force Lightning, Hatred, Negate Energy (2), Rebuke (2)</t>
  </si>
  <si>
    <t>Devastating Power</t>
  </si>
  <si>
    <t>Improved Dark Rage, Improved Force Lightning</t>
  </si>
  <si>
    <t>Str 16, Dex 12, Con 12, Int 10, Wis 16, Cha 18</t>
  </si>
  <si>
    <t>Block, Riposte, Weapon Specialization (lightsabers), Power of the Dark Side, Swift Power, Dark Scourge</t>
  </si>
  <si>
    <t>Accelerated Strike, Double Attack (lightsabers), Force Sensitivity, Force Training, Improved Damage Threshold, Weapon Finesse, Weapon Focus (lightsabers), Weapon Proficiency (lightsabers)</t>
  </si>
  <si>
    <t>Deception +8, Use the Force +16</t>
  </si>
  <si>
    <t>lightsaber (self-built), Sith lord's robes</t>
  </si>
  <si>
    <t>Negate Energy (2)</t>
  </si>
  <si>
    <t>Rebuke (2)</t>
  </si>
  <si>
    <t>Sith Maurader - CL15</t>
  </si>
  <si>
    <t>Medium Human nonheroic 3/soldier 3/Jedi 3/melee duelist 5/Sith Apprentice 1/Sith Lord 2</t>
  </si>
  <si>
    <t>Melee lightsaber +21 (2d8+12)
Melee lightsaber +19 (3d8+12) with Rapid Strike
Melee lightsaber +21 (2d8+12) and lightsaber, short +21 (2d6+12)
Melee lightsaber +19 (3d8+12) with Rapid Strike and lightsaber, short +19 (3d6+12) with Rapid Strike
Melee lightsaber, short +21 (2d6+12)
Melee lightsaber, short +19 (3d6+12) with Rapid Strike</t>
  </si>
  <si>
    <t>Ranged by weapon +19</t>
  </si>
  <si>
    <t>Base Atk +16; Grp +19</t>
  </si>
  <si>
    <t>Dual Weapon Flourish I, Dual Weapon Flourish II, Dual Weapon Mastery I, Dual Weapon Mastery II, Dual Weapon Mastery III, Rapid Strike, Withdrawal Strike (lightsabers)</t>
  </si>
  <si>
    <t>Str 17, Dex 17, Con 10, Int 12, Wis 12, Cha 14</t>
  </si>
  <si>
    <t>Block, Shoto Focus, Armored Defense, Improved Armor Defense, Shoto Master, Dual Weapon Flourish I, Dual Weapon Flourish II, Master of Elegance, Dark Scourge</t>
  </si>
  <si>
    <t>Armor Proficiency (light), Dual Weapon Mastery I, Dual Weapon Mastery II, Dual Weapon Mastery III, Force Sensitivity, Improved Defenses, Rapid Strike, Weapon Finesse, Weapon Focus (lightsabers), Weapon Proficiency (lightsabers), Withdrawal Strike (lightsabers)</t>
  </si>
  <si>
    <t>Deception +11, Initiative +16, Use the Force +15</t>
  </si>
  <si>
    <t>lightsaber (self-built), short lightsaber (self-built), light Jedi battle armor, Sith lord's robes</t>
  </si>
  <si>
    <t>Sith Lord Assassin - CL15</t>
  </si>
  <si>
    <t>Sith Dark Lord - CL16</t>
  </si>
  <si>
    <t>='Battle Roster'!k2</t>
  </si>
  <si>
    <t>='Battle Roster'!k3</t>
  </si>
  <si>
    <t>='Battle Roster'!k4</t>
  </si>
  <si>
    <t>='Battle Roster'!k5</t>
  </si>
  <si>
    <t>='Battle Roster'!k6</t>
  </si>
  <si>
    <t>='Battle Roster'!k7</t>
  </si>
  <si>
    <t>='Battle Roster'!k8</t>
  </si>
  <si>
    <t>='Battle Roster'!k9</t>
  </si>
  <si>
    <t>='Battle Roster'!k10</t>
  </si>
  <si>
    <t>='Battle Roster'!k11</t>
  </si>
  <si>
    <t>='Battle Roster'!k12</t>
  </si>
  <si>
    <t>='Battle Roster'!k13</t>
  </si>
  <si>
    <t>='Battle Roster'!k14</t>
  </si>
  <si>
    <t>='Battle Roster'!k15</t>
  </si>
  <si>
    <t>='Battle Roster'!k16</t>
  </si>
  <si>
    <t>='Battle Roster'!k17</t>
  </si>
  <si>
    <t>='Battle Roster'!k18</t>
  </si>
  <si>
    <t>='Battle Roster'!k19</t>
  </si>
  <si>
    <t>='Battle Roster'!k20</t>
  </si>
  <si>
    <t>='Battle Roster'!k21</t>
  </si>
  <si>
    <t>='Battle Roster'!k22</t>
  </si>
  <si>
    <t>='Battle Roster'!k23</t>
  </si>
  <si>
    <t>='Battle Roster'!k24</t>
  </si>
  <si>
    <t>='Battle Roster'!k25</t>
  </si>
  <si>
    <t>='Battle Roster'!k26</t>
  </si>
  <si>
    <t>='Battle Roster'!k27</t>
  </si>
  <si>
    <t>='Battle Roster'!k28</t>
  </si>
  <si>
    <t>='Battle Roster'!k29</t>
  </si>
  <si>
    <t>='Battle Roster'!k30</t>
  </si>
  <si>
    <t>='Battle Roster'!k31</t>
  </si>
  <si>
    <t>='Battle Roster'!a2</t>
  </si>
  <si>
    <t>='Battle Roster'!a3</t>
  </si>
  <si>
    <t>='Battle Roster'!a4</t>
  </si>
  <si>
    <t>='Battle Roster'!a5</t>
  </si>
  <si>
    <t>='Battle Roster'!a6</t>
  </si>
  <si>
    <t>='Battle Roster'!a7</t>
  </si>
  <si>
    <t>='Battle Roster'!a8</t>
  </si>
  <si>
    <t>='Battle Roster'!a9</t>
  </si>
  <si>
    <t>='Battle Roster'!a10</t>
  </si>
  <si>
    <t>='Battle Roster'!a11</t>
  </si>
  <si>
    <t>='Battle Roster'!a12</t>
  </si>
  <si>
    <t>='Battle Roster'!a13</t>
  </si>
  <si>
    <t>='Battle Roster'!a14</t>
  </si>
  <si>
    <t>='Battle Roster'!a15</t>
  </si>
  <si>
    <t>='Battle Roster'!a16</t>
  </si>
  <si>
    <t>='Battle Roster'!a17</t>
  </si>
  <si>
    <t>='Battle Roster'!a18</t>
  </si>
  <si>
    <t>='Battle Roster'!a19</t>
  </si>
  <si>
    <t>='Battle Roster'!a20</t>
  </si>
  <si>
    <t>='Battle Roster'!a21</t>
  </si>
  <si>
    <t>='Battle Roster'!a22</t>
  </si>
  <si>
    <t>='Battle Roster'!a23</t>
  </si>
  <si>
    <t>='Battle Roster'!a24</t>
  </si>
  <si>
    <t>='Battle Roster'!a25</t>
  </si>
  <si>
    <t>='Battle Roster'!a26</t>
  </si>
  <si>
    <t>='Battle Roster'!a27</t>
  </si>
  <si>
    <t>='Battle Roster'!a28</t>
  </si>
  <si>
    <t>='Battle Roster'!a29</t>
  </si>
  <si>
    <t>='Battle Roster'!a30</t>
  </si>
  <si>
    <t>='Battle Roster'!a31</t>
  </si>
  <si>
    <t>Kath Hound - CL3</t>
  </si>
  <si>
    <t>Small beast 4</t>
  </si>
  <si>
    <t>2 claws +5 (1d3+4) and bite +5 (1d4+4)</t>
  </si>
  <si>
    <t>Bantha Rush, Improved defenses</t>
  </si>
  <si>
    <t>Jump +9</t>
  </si>
  <si>
    <t>Wampa - CL4</t>
  </si>
  <si>
    <t>Large arctic beast 5</t>
  </si>
  <si>
    <t>Base Atk +3; Grp +13</t>
  </si>
  <si>
    <t>Str 20, Dex 10, Con 22, Int 6, Wis 15, Cha 10</t>
  </si>
  <si>
    <t>Str 14, Dex 10, Con 12, Int 2, Wis 9, Cha 8</t>
  </si>
  <si>
    <t>darkvision</t>
  </si>
  <si>
    <t>rend +2d6 (if both claws hit on same turn, +2d6 dmg)</t>
  </si>
  <si>
    <t>2 claws +8 (1d6+7) and bite +8 (1d8+7)
2 claws +5 (1d6+10) and bite +5 (1d8+10) with Power Attack
Reach 2 squares</t>
  </si>
  <si>
    <t>Power attack, skill training (Stealth)</t>
  </si>
  <si>
    <t>Stealth +7, Survival +9</t>
  </si>
  <si>
    <t>Nautolan padawan - CL3</t>
  </si>
  <si>
    <t>Medium Nautolan nonheroic 1/Jedi 3</t>
  </si>
  <si>
    <t>Basic, Nautila</t>
  </si>
  <si>
    <t>Melee lightsaber +5 (2d8+3)
Melee lightsaber +7 (2d8+3) with Charge
Melee lightsaber +0 (2d8+3)
Melee lightsaber, short +0 (2d6+3)</t>
  </si>
  <si>
    <t>Base Atk +3; Grp +5</t>
  </si>
  <si>
    <t>Str 15, Dex 15, Con 14, Int 10, Wis 10, Cha 10</t>
  </si>
  <si>
    <t>Breathe Underwater, Pheromonal Sensor, Low-Light Vision, Expert Swimmer, Swim Speed (4)</t>
  </si>
  <si>
    <t>Battle Meditation, Telekinetic Savant</t>
  </si>
  <si>
    <t>Dual Weapon Mastery I, Force Sensitivity, Force Training, Weapon Proficiency (lightsabers)</t>
  </si>
  <si>
    <t>Use the Force +7</t>
  </si>
  <si>
    <t>lightsaber, short lightsaber, Jedi padawan's robes</t>
  </si>
  <si>
    <t>Ithorian Jedi - CL7</t>
  </si>
  <si>
    <t>Medium Ithorian nonheroic 1/Jedi 7/jedi 7</t>
  </si>
  <si>
    <t>Basic, Ithorese, Nautila</t>
  </si>
  <si>
    <t>Melee lightsaber +11 (2d8+9)
Melee lightsaber +6/+6 (2d8+9) with Double Attack
Melee lightsaber +13 (2d8+9) with Charge</t>
  </si>
  <si>
    <t>Base Atk +7; Grp +9</t>
  </si>
  <si>
    <t>Enlighten, Farseeing, Move Object, Vital Transfer</t>
  </si>
  <si>
    <t>Str 14, Dex 12, Con 12, Int 12, Wis 16, Cha 16</t>
  </si>
  <si>
    <t>Bellow, Survival Instinct, Skill Focus Knowledge (Life Sciences) if trained</t>
  </si>
  <si>
    <t>Consular's Vitality, Improved Consular's Vitality, Block</t>
  </si>
  <si>
    <t>Double Attack (lightsabers), Force Sensitivity, Force Training, Skill Focus (Use the Force), Weapon Focus (lightsabers), Weapon Proficiency (lightsabers), Devastating Bellow</t>
  </si>
  <si>
    <t>Initiative +10, Use the Force +17</t>
  </si>
  <si>
    <t>lightsaber (self-built), Jedi robes</t>
  </si>
  <si>
    <t>Arlynn Varss</t>
  </si>
  <si>
    <t>Zeven Thanas</t>
  </si>
  <si>
    <t>HanK</t>
  </si>
  <si>
    <t>Iridonia Jakk</t>
  </si>
  <si>
    <t>Ishhkalwarr, the Shadow Wook</t>
  </si>
  <si>
    <t>Koth Drii</t>
  </si>
  <si>
    <t>Medium Cathar Jedi 4/soldier 3/imperial knight 1</t>
  </si>
  <si>
    <t>Medium Human Jedi 3</t>
  </si>
  <si>
    <t>Medium Human Jedi 5/scoundrel 3</t>
  </si>
  <si>
    <t>Medium Droid soldier 6</t>
  </si>
  <si>
    <t>Medium Zabrak scout 2/scoundrel 1</t>
  </si>
  <si>
    <t>Medium Wookiee scout 2/scoundrel 4</t>
  </si>
  <si>
    <t>Medium Kel Dor Jedi 7/Jedi Knight 2</t>
  </si>
  <si>
    <t>Melee lightsaber, crossguard +13 (2d8+8)
Melee lightsaber, crossguard +15 (2d8+8) with Charge
Melee cortosis glove +12 (1d10+8)
Melee cortosis glove +12 (1d10+8) with Reactive Claw (swift action)</t>
  </si>
  <si>
    <t>Melee lightsaber +3 (2d8+1)</t>
  </si>
  <si>
    <t>Melee lightsaber w/ personal mods +13 (2d8+12)
Melee lightsaber w/ personal mods +11 (2d8+12) with Dual weapon strike (full action)
Melee lightsaber w/ personal mods +13 (2d8+14)
Melee mounted lightsaber +12 (2d8+10)
Melee mounted lightsaber +10 (2d8+10) with Dual weapon strike (full action)
Melee lightsaber +12 (2d8+8)
Melee lightsaber +10 (2d8+8) with Dual weapon strike (full action)
Melee lightsaber +12 (2d8+10)</t>
  </si>
  <si>
    <t>Melee unarmed +8 (1d4+5)</t>
  </si>
  <si>
    <t>Melee vibrowhip +2 (1d6+2)</t>
  </si>
  <si>
    <t>Melee sword, dire +5 (1d10+5)
Melee sword, dire +6 (1d10+5) with Skirmisher
Melee sword, dire +8 (1d10+8) with Skirmisher, Adv Atk, Cun Atk
Melee sword, dire +5 (1d10+8) with Advantageous Attack
Melee sword, dire +7 (1d10+5) with Cunning Attack</t>
  </si>
  <si>
    <t>Melee unarmed w/ cortosis gauntlets +12 (1d10+8)</t>
  </si>
  <si>
    <t>Ranged by weapon +4</t>
  </si>
  <si>
    <t>Ranged blaster pistol, heavy +6 (3d8+4)</t>
  </si>
  <si>
    <t>Ranged bianca +13 (3d8+5)
Ranged bianca +8 (3d8+5) with Autofire
Ranged bianca +9 (3d8+6) with Autofire and Point Blank Shot
Ranged bianca +11 (3d8+5) with Autofire - braced
Ranged bianca +12 (3d8+6) with Autofire - braced and Point Blank Shot
Ranged bianca +13 (3d8+5)
Ranged bianca +11 (4d8+5) with Rapid Shot
Ranged bianca +12 (4d8+6) with Rapid Shot and Point Blank Shot</t>
  </si>
  <si>
    <t>Ranged blaster pistol, heavy +5 (3d8+1)
Ranged blaster pistol, heavy +6 (3d8+2) with Point Blank Shot</t>
  </si>
  <si>
    <t>Ranged bowcaster +8 (3d10+3)
Ranged bowcaster +9 (3d10+4) with Point Blank Shot
Ranged bowcaster +9 (3d10+3) with Skirmisher
Ranged bowcaster +10 (3d10+4) with Skirmisher and Point Blank Shot
Ranged bowcaster +12 (3d10+7) with Skirmisher, PBS, Adv Atk, Cun Atk
Ranged bowcaster +8 (3d10+3)
Ranged bowcaster +8 (3d10+6) with Advantageous Attack
Ranged bowcaster +10 (3d10+3) with Cunning Attack
Ranged bowcaster +10 (3d10+6) with Advantageous Atk and Cunning Atk
Ranged bowcaster +11 (3d10+7) with Point Blank Shot, Adv Atk, Cun Atk</t>
  </si>
  <si>
    <t>Base Atk +6; Grp +11</t>
  </si>
  <si>
    <t>Cunning Attack, Point Blank Shot, Precise Shot</t>
  </si>
  <si>
    <t>Battle Strike, Rebuke</t>
  </si>
  <si>
    <t>Ballistakinesis, Force Slam (2), Force Whirlwind (2), Move Object (2), Negate Energy, Rebuke, Repulse</t>
  </si>
  <si>
    <t>Improved Convection</t>
  </si>
  <si>
    <t>Str 19, Dex 10, Con 14, Int 10, Wis 12, Cha 13</t>
  </si>
  <si>
    <t>Str 10, Dex 12, Con 10, Int 12, Wis 16, Cha 15</t>
  </si>
  <si>
    <t>Str 14, Dex 20, Con ─, Int 12, Wis 10, Cha 10</t>
  </si>
  <si>
    <t>Block, Evasion</t>
  </si>
  <si>
    <t>Block, Deflect, Armored Defense, Juggernaut, Armor Mastery</t>
  </si>
  <si>
    <t>Telekinetic Savant, Telekinetic Prodigy (Force slam, Force whirlwind)</t>
  </si>
  <si>
    <t>Block, Deflect, Weapon Specialization (lightsabers), Hotwire, Personalized Modifications, Weapon Specialization (lightsabers)</t>
  </si>
  <si>
    <t>Armor Proficiency (light), Armor Proficiency (medium), Deft Charge, Force Sensitivity, Force Training, Martial Arts I, Martial Arts II, Weapon Focus (lightsabers), Weapon Proficiency (lightsabers), Weapon Proficiency (simple)</t>
  </si>
  <si>
    <t>Advantageous Attack, Cunning Attack, Exotic Weapon Proficiency (Bowcaster), Fleet-Footed, Point Blank Shot, Precise Shot, Running Attack, Shake it Off, Weapon Focus (Bowcaster), Weapon Proficiency (pistols), Weapon Proficiency (rifles), Weapon Proficiency (simple)</t>
  </si>
  <si>
    <t>Echani Training, Force Sensitivity, Force Training, Martial Arts I, Martial Arts II, Martial Arts III, Skill Training, Weapon Focus (simple), Weapon Proficiency (lightsabers), Weapon Proficiency (simple)</t>
  </si>
  <si>
    <t>Initiative +9, Use the Force +10</t>
  </si>
  <si>
    <t>Acrobatics +7, Initiative +7, Perception +9, Use the Force +13</t>
  </si>
  <si>
    <t>Initiative +13, Mechanics +9, Perception +8, Use Computer +9</t>
  </si>
  <si>
    <t>crossguard lightsaber, cortosis glove, Jedi Knight Armor, Jedi robes</t>
  </si>
  <si>
    <t>mounted lightsaber, heavy blaster pistol, lightsaber, Jedi robes, 2 cybernetic prostheses, utility belt, tool kit, 2 computer spikes, 2 medpacs, 2 power packs, datapad, droid diagnostic</t>
  </si>
  <si>
    <t>Jedi robes, antiox breath mask, Kel Dor antiox filters (year's supply), 2 cortosis gauntlets</t>
  </si>
  <si>
    <t>Convection (2)</t>
  </si>
  <si>
    <t>Force Slam (2)</t>
  </si>
  <si>
    <t>Farseeing (3)</t>
  </si>
  <si>
    <t>Force Whirlwind (2)</t>
  </si>
  <si>
    <t>Move Object (2)</t>
  </si>
  <si>
    <t>Prescience (2)</t>
  </si>
  <si>
    <t>surprised</t>
  </si>
  <si>
    <t>killed</t>
  </si>
  <si>
    <t>move, swift to switch to autofire, Autofire sweep at KH-1, KH-2 [15 vs 14 REF ea, 29 dmg, killed both]</t>
  </si>
  <si>
    <t>Round 1a</t>
  </si>
  <si>
    <t>move, free action to yell "WAMPA!", std Personal Mods, free activate off hand lightsaber</t>
  </si>
  <si>
    <t>move, swift to switch to single shot, attack Wampa-1 with Rapid Shot, PBS [19 vs 15 REF, 15 dmg]</t>
  </si>
  <si>
    <t xml:space="preserve">move, Move Object vs Wampa-1 [32 vs 20 DC/12 WIL, thrown into wall, 16 dmg, prone], </t>
  </si>
  <si>
    <t>move 6, attack Wampa-1, prone [23 vs 15 REF, 12 dmg]</t>
  </si>
  <si>
    <t>move 5, single attack vs prone Wampa-1, [15 vs 15 REF, 10 dmg, killed]</t>
  </si>
  <si>
    <t>Round 1b</t>
  </si>
  <si>
    <t>move, move</t>
  </si>
  <si>
    <t>move, attack HanK with bite, [16 vs 23 REF]</t>
  </si>
  <si>
    <t>move, attack HanK with bite, flanking [9 vs 23 REF]</t>
  </si>
  <si>
    <t>Round 2b</t>
  </si>
  <si>
    <t>free action Surge [26 vs 20 DC, 10 spd], move and charge KH-8 [27 vs 14 REF, 17 dmg, -1 CT]</t>
  </si>
  <si>
    <t>wait</t>
  </si>
  <si>
    <t>attack KH-8, flanking, [18 vs 13 REF, 11 dmg, killed]</t>
  </si>
  <si>
    <t>-1 CT ... killed</t>
  </si>
  <si>
    <t>Round 1c</t>
  </si>
  <si>
    <t>move, rapid shot, PBS vs Wampa-3 [24 vs 15 REF, 25 dmg, -1 CT]</t>
  </si>
  <si>
    <t>rapid shot, PBS at KH-7 [30 vs 14 REF, 20 dmg, killed)</t>
  </si>
  <si>
    <t>move, Move Object vs Wampa-3 [16 vs 20 DC/12 WIL, failed]</t>
  </si>
  <si>
    <t>move, charge at Arlyn, AoO from Zev [22 vs 12 REF, 19 dmg], [18 vs 16 REF, 11 dmg]</t>
  </si>
  <si>
    <t>move, attack Wampa-3, flanked, [33 vs 14 REF, 26 dmg, killed]</t>
  </si>
  <si>
    <t>move, move ... AoO on Wampa-3</t>
  </si>
  <si>
    <t>Round 2c</t>
  </si>
  <si>
    <t>Round 1d</t>
  </si>
  <si>
    <t>move, swift switch to autofire, autofire, PBS at KH-5, KH-6 [27 vs 14 REF, 24 dmg to each, killed 2]</t>
  </si>
  <si>
    <t>Round 2d</t>
  </si>
  <si>
    <t>swift to single fire, Rapid shot, PBS [25 vs 15 REF, 19 dmg], no move</t>
  </si>
  <si>
    <t>move, Force Whirlwind vs Wampa-2 [17 vs 21 FORT adjusted for size, failed]</t>
  </si>
  <si>
    <t>move adjacent, attack Wampa-2 [19 vs 15 REF, 7 dmg]</t>
  </si>
  <si>
    <t>move, AoO from Wampa-3 [12 vs 24 REF], free action to Battle Strike [9 vs 15 DC, fail], attack Wampa-2 [14 vs 15 REF]</t>
  </si>
  <si>
    <t>full attack Zev, 2 claws &amp; bite [17 vs 24 REF, 11 vs 24 REF, 17 vs 24 REF]</t>
  </si>
  <si>
    <t>Round 3d</t>
  </si>
  <si>
    <t>full attack vs Wampa-3 [24 vs 15 REF, 22 dmg, -1 CT, 19 vs 15,  22 dmg, killed]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</si>
</sst>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
    <numFmt numFmtId="167" formatCode="#,##0_);\(#,##0\);\-"/>
    <numFmt numFmtId="168" formatCode="\+0&quot; die&quot;;\-0&quot; die&quot;;\-"/>
  </numFmts>
  <fonts count="25" x14ac:knownFonts="1">
    <font>
      <sz val="10"/>
      <name val="Arial"/>
    </font>
    <font>
      <sz val="10"/>
      <name val="Arial"/>
      <family val="2"/>
    </font>
    <font>
      <b/>
      <sz val="10"/>
      <name val="Arial"/>
      <family val="2"/>
    </font>
    <font>
      <sz val="10"/>
      <name val="Arial"/>
      <family val="2"/>
    </font>
    <font>
      <b/>
      <sz val="11"/>
      <name val="Arial"/>
      <family val="2"/>
    </font>
    <font>
      <b/>
      <sz val="12"/>
      <name val="Arial"/>
      <family val="2"/>
    </font>
    <font>
      <sz val="11"/>
      <name val="Arial"/>
      <family val="2"/>
    </font>
    <font>
      <i/>
      <sz val="11"/>
      <name val="Arial"/>
      <family val="2"/>
    </font>
    <font>
      <b/>
      <sz val="10"/>
      <color rgb="FF0070C0"/>
      <name val="Arial"/>
      <family val="2"/>
    </font>
    <font>
      <b/>
      <sz val="12"/>
      <color theme="0"/>
      <name val="Arial"/>
      <family val="2"/>
    </font>
    <font>
      <b/>
      <sz val="11"/>
      <color theme="1"/>
      <name val="Calibri"/>
      <family val="2"/>
      <scheme val="minor"/>
    </font>
    <font>
      <sz val="10"/>
      <color theme="0" tint="-0.499984740745262"/>
      <name val="Arial"/>
      <family val="2"/>
    </font>
    <font>
      <sz val="10"/>
      <color theme="0"/>
      <name val="Arial"/>
      <family val="2"/>
    </font>
    <font>
      <sz val="11"/>
      <name val="Calibri"/>
      <family val="2"/>
      <scheme val="minor"/>
    </font>
    <font>
      <b/>
      <sz val="14"/>
      <color theme="0"/>
      <name val="Arial"/>
      <family val="2"/>
    </font>
    <font>
      <b/>
      <sz val="14"/>
      <name val="Arial"/>
      <family val="2"/>
    </font>
    <font>
      <sz val="12"/>
      <name val="Arial"/>
      <family val="2"/>
    </font>
    <font>
      <i/>
      <sz val="12"/>
      <name val="Arial"/>
      <family val="2"/>
    </font>
    <font>
      <i/>
      <u/>
      <sz val="9"/>
      <name val="Arial"/>
      <family val="2"/>
    </font>
    <font>
      <u/>
      <sz val="9"/>
      <name val="Arial"/>
      <family val="2"/>
    </font>
    <font>
      <sz val="9"/>
      <name val="Arial"/>
      <family val="2"/>
    </font>
    <font>
      <sz val="8"/>
      <name val="Arial"/>
      <family val="2"/>
    </font>
    <font>
      <sz val="11"/>
      <color theme="0"/>
      <name val="Arial"/>
      <family val="2"/>
    </font>
    <font>
      <b/>
      <sz val="8"/>
      <name val="Arial"/>
      <family val="2"/>
    </font>
    <font>
      <sz val="8"/>
      <color theme="0" tint="-0.499984740745262"/>
      <name val="Arial"/>
      <family val="2"/>
    </font>
  </fonts>
  <fills count="12">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50">
    <xf numFmtId="0" fontId="0" fillId="0" borderId="0" xfId="0"/>
    <xf numFmtId="0" fontId="0" fillId="0" borderId="0" xfId="0" applyAlignment="1">
      <alignment horizontal="left"/>
    </xf>
    <xf numFmtId="0" fontId="0" fillId="0" borderId="0" xfId="0" applyAlignment="1">
      <alignment horizontal="center"/>
    </xf>
    <xf numFmtId="0" fontId="0" fillId="0" borderId="0" xfId="0" applyFill="1"/>
    <xf numFmtId="0" fontId="3" fillId="0" borderId="0" xfId="0" applyFont="1"/>
    <xf numFmtId="0" fontId="0" fillId="0" borderId="0" xfId="0" applyAlignment="1">
      <alignment horizontal="left" vertical="top" wrapText="1"/>
    </xf>
    <xf numFmtId="0" fontId="0" fillId="0" borderId="0" xfId="0" applyAlignment="1">
      <alignment horizontal="left" vertical="top"/>
    </xf>
    <xf numFmtId="0" fontId="2" fillId="5" borderId="10" xfId="0" applyFont="1" applyFill="1" applyBorder="1"/>
    <xf numFmtId="0" fontId="0" fillId="0" borderId="11" xfId="0" applyBorder="1"/>
    <xf numFmtId="0" fontId="3" fillId="5" borderId="12" xfId="0" applyFont="1" applyFill="1" applyBorder="1"/>
    <xf numFmtId="0" fontId="5" fillId="0" borderId="0" xfId="0" applyFont="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0" fillId="5" borderId="0" xfId="0" applyFill="1" applyBorder="1" applyAlignment="1">
      <alignment horizontal="left" vertical="top"/>
    </xf>
    <xf numFmtId="0" fontId="0" fillId="5" borderId="9" xfId="0" applyFill="1" applyBorder="1" applyAlignment="1">
      <alignment horizontal="left" vertical="top"/>
    </xf>
    <xf numFmtId="0" fontId="0" fillId="5" borderId="3" xfId="0" applyFill="1" applyBorder="1" applyAlignment="1">
      <alignment horizontal="left" vertical="top"/>
    </xf>
    <xf numFmtId="0" fontId="0" fillId="5" borderId="8" xfId="0" applyFill="1" applyBorder="1" applyAlignment="1">
      <alignment horizontal="left" vertical="top"/>
    </xf>
    <xf numFmtId="0" fontId="2" fillId="4" borderId="0" xfId="0" applyFont="1" applyFill="1" applyAlignment="1">
      <alignment vertical="top"/>
    </xf>
    <xf numFmtId="0" fontId="2" fillId="4" borderId="0" xfId="0" applyFont="1" applyFill="1" applyBorder="1" applyAlignment="1">
      <alignment vertical="top"/>
    </xf>
    <xf numFmtId="0" fontId="2" fillId="4" borderId="1" xfId="0" applyFont="1" applyFill="1" applyBorder="1" applyAlignment="1">
      <alignment vertical="top"/>
    </xf>
    <xf numFmtId="0" fontId="3" fillId="5" borderId="16" xfId="0" applyFont="1" applyFill="1" applyBorder="1" applyAlignment="1">
      <alignment horizontal="center"/>
    </xf>
    <xf numFmtId="0" fontId="0" fillId="0" borderId="17" xfId="0" applyBorder="1" applyAlignment="1">
      <alignment horizontal="center"/>
    </xf>
    <xf numFmtId="0" fontId="3" fillId="0" borderId="18" xfId="0" applyFont="1" applyBorder="1" applyAlignment="1">
      <alignment horizontal="center"/>
    </xf>
    <xf numFmtId="0" fontId="2" fillId="0" borderId="17" xfId="0" applyFont="1" applyFill="1" applyBorder="1" applyAlignment="1">
      <alignment horizontal="center"/>
    </xf>
    <xf numFmtId="0" fontId="2" fillId="0" borderId="18" xfId="0" applyFont="1" applyFill="1" applyBorder="1" applyAlignment="1">
      <alignment horizontal="center"/>
    </xf>
    <xf numFmtId="0" fontId="2" fillId="7" borderId="2" xfId="0" applyFont="1" applyFill="1" applyBorder="1"/>
    <xf numFmtId="165" fontId="0" fillId="0" borderId="0" xfId="0" applyNumberFormat="1" applyAlignment="1">
      <alignment horizontal="left" vertical="top" wrapText="1"/>
    </xf>
    <xf numFmtId="0" fontId="2" fillId="5" borderId="16" xfId="0" applyFont="1" applyFill="1" applyBorder="1" applyAlignment="1">
      <alignment horizontal="center" wrapText="1"/>
    </xf>
    <xf numFmtId="164" fontId="2" fillId="7" borderId="2" xfId="0" applyNumberFormat="1" applyFont="1" applyFill="1" applyBorder="1" applyAlignment="1">
      <alignment horizontal="center"/>
    </xf>
    <xf numFmtId="167" fontId="2" fillId="7" borderId="2" xfId="0" applyNumberFormat="1" applyFont="1" applyFill="1" applyBorder="1" applyAlignment="1">
      <alignment horizontal="center"/>
    </xf>
    <xf numFmtId="167" fontId="0" fillId="0" borderId="0" xfId="0" applyNumberFormat="1"/>
    <xf numFmtId="0" fontId="0" fillId="3" borderId="0" xfId="0" applyFill="1"/>
    <xf numFmtId="0" fontId="2" fillId="5" borderId="17" xfId="0" quotePrefix="1" applyFont="1" applyFill="1" applyBorder="1" applyAlignment="1">
      <alignment horizontal="center" wrapText="1"/>
    </xf>
    <xf numFmtId="167" fontId="0" fillId="0" borderId="0" xfId="0" applyNumberFormat="1" applyAlignment="1">
      <alignment horizontal="right"/>
    </xf>
    <xf numFmtId="167" fontId="0" fillId="0" borderId="0" xfId="0" applyNumberFormat="1" applyFill="1" applyAlignment="1">
      <alignment horizontal="right"/>
    </xf>
    <xf numFmtId="167" fontId="0" fillId="0" borderId="0" xfId="0" applyNumberFormat="1" applyAlignment="1">
      <alignment horizontal="center"/>
    </xf>
    <xf numFmtId="0" fontId="0" fillId="0" borderId="0" xfId="0" applyBorder="1" applyAlignment="1">
      <alignment horizontal="left" vertical="top" wrapText="1"/>
    </xf>
    <xf numFmtId="168" fontId="0" fillId="0" borderId="0" xfId="0" applyNumberFormat="1" applyAlignment="1">
      <alignment horizontal="left" vertical="top"/>
    </xf>
    <xf numFmtId="168" fontId="0" fillId="5" borderId="2" xfId="0" applyNumberFormat="1" applyFill="1" applyBorder="1" applyAlignment="1">
      <alignment horizontal="left" vertical="top"/>
    </xf>
    <xf numFmtId="168" fontId="0" fillId="5" borderId="5" xfId="0" applyNumberFormat="1" applyFill="1" applyBorder="1" applyAlignment="1">
      <alignment horizontal="left" vertical="top"/>
    </xf>
    <xf numFmtId="168" fontId="0" fillId="0" borderId="0" xfId="0" applyNumberFormat="1"/>
    <xf numFmtId="0" fontId="3" fillId="0" borderId="0" xfId="0" applyFont="1" applyAlignment="1">
      <alignment horizontal="left" vertical="top" wrapText="1"/>
    </xf>
    <xf numFmtId="0" fontId="3" fillId="0" borderId="0" xfId="0" applyFont="1" applyBorder="1" applyAlignment="1">
      <alignment horizontal="left" vertical="top" wrapText="1"/>
    </xf>
    <xf numFmtId="0" fontId="0" fillId="0" borderId="1" xfId="0" applyBorder="1" applyAlignment="1">
      <alignment horizontal="left" vertical="top"/>
    </xf>
    <xf numFmtId="0" fontId="0" fillId="0" borderId="0" xfId="0"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0" fillId="9" borderId="6" xfId="0" applyFill="1" applyBorder="1" applyAlignment="1">
      <alignment horizontal="center" vertical="top" wrapText="1"/>
    </xf>
    <xf numFmtId="0" fontId="0" fillId="9" borderId="3" xfId="0" applyFill="1" applyBorder="1" applyAlignment="1">
      <alignment horizontal="center" vertical="top" wrapText="1"/>
    </xf>
    <xf numFmtId="0" fontId="0" fillId="9" borderId="8" xfId="0" applyFill="1" applyBorder="1" applyAlignment="1">
      <alignment horizontal="center" vertical="top" wrapText="1"/>
    </xf>
    <xf numFmtId="164" fontId="7" fillId="6" borderId="23" xfId="0" applyNumberFormat="1" applyFont="1" applyFill="1" applyBorder="1" applyAlignment="1">
      <alignment horizontal="center" vertical="top" wrapText="1"/>
    </xf>
    <xf numFmtId="0" fontId="0" fillId="0" borderId="23" xfId="0" applyBorder="1" applyAlignment="1">
      <alignment horizontal="center" vertical="top"/>
    </xf>
    <xf numFmtId="0" fontId="0" fillId="10" borderId="9" xfId="0" applyFill="1" applyBorder="1" applyAlignment="1">
      <alignment horizontal="left" vertical="top"/>
    </xf>
    <xf numFmtId="0" fontId="0" fillId="10" borderId="0" xfId="0" applyFill="1" applyBorder="1" applyAlignment="1">
      <alignment horizontal="left" vertical="top" wrapText="1"/>
    </xf>
    <xf numFmtId="0" fontId="0" fillId="10" borderId="9" xfId="0" applyFill="1" applyBorder="1" applyAlignment="1">
      <alignment horizontal="left" vertical="top" wrapText="1"/>
    </xf>
    <xf numFmtId="167" fontId="0" fillId="0" borderId="0" xfId="0" applyNumberFormat="1" applyFill="1" applyAlignment="1">
      <alignment horizontal="center"/>
    </xf>
    <xf numFmtId="164" fontId="0" fillId="0" borderId="0" xfId="0" applyNumberFormat="1" applyAlignment="1">
      <alignment horizontal="center"/>
    </xf>
    <xf numFmtId="167" fontId="8" fillId="0" borderId="0" xfId="0" applyNumberFormat="1" applyFont="1" applyAlignment="1">
      <alignment horizontal="center"/>
    </xf>
    <xf numFmtId="164" fontId="0" fillId="0" borderId="0" xfId="0" applyNumberFormat="1" applyFill="1" applyAlignment="1">
      <alignment horizontal="center"/>
    </xf>
    <xf numFmtId="167" fontId="8" fillId="0" borderId="0" xfId="0" applyNumberFormat="1" applyFont="1" applyFill="1" applyAlignment="1">
      <alignment horizontal="center"/>
    </xf>
    <xf numFmtId="0" fontId="2" fillId="0" borderId="0" xfId="0" applyFont="1"/>
    <xf numFmtId="0" fontId="1" fillId="0" borderId="11" xfId="0" applyFont="1" applyBorder="1"/>
    <xf numFmtId="0" fontId="1" fillId="0" borderId="0" xfId="0" applyFont="1"/>
    <xf numFmtId="0" fontId="12" fillId="0" borderId="0" xfId="0" applyFont="1" applyAlignment="1">
      <alignment horizontal="left"/>
    </xf>
    <xf numFmtId="0" fontId="0" fillId="0" borderId="17" xfId="0" applyBorder="1"/>
    <xf numFmtId="0" fontId="0" fillId="0" borderId="18" xfId="0" applyBorder="1"/>
    <xf numFmtId="166" fontId="0" fillId="0" borderId="0" xfId="0" applyNumberFormat="1" applyBorder="1" applyAlignment="1">
      <alignment horizontal="center"/>
    </xf>
    <xf numFmtId="166" fontId="0" fillId="0" borderId="26" xfId="0" applyNumberFormat="1" applyBorder="1" applyAlignment="1">
      <alignment horizontal="center"/>
    </xf>
    <xf numFmtId="0" fontId="0" fillId="5" borderId="0" xfId="0" applyFill="1"/>
    <xf numFmtId="0" fontId="10" fillId="0" borderId="0" xfId="0" applyFont="1"/>
    <xf numFmtId="0" fontId="10" fillId="0" borderId="0" xfId="0" applyFont="1" applyAlignment="1">
      <alignment vertical="top" wrapText="1"/>
    </xf>
    <xf numFmtId="0" fontId="10" fillId="0" borderId="0" xfId="0" applyFont="1" applyAlignment="1"/>
    <xf numFmtId="0" fontId="0" fillId="0" borderId="0" xfId="0" applyAlignment="1">
      <alignment vertical="top" wrapText="1"/>
    </xf>
    <xf numFmtId="0" fontId="0" fillId="0" borderId="0" xfId="0" applyAlignment="1"/>
    <xf numFmtId="0" fontId="0" fillId="0" borderId="0" xfId="0" quotePrefix="1"/>
    <xf numFmtId="0" fontId="0" fillId="0" borderId="0" xfId="0" applyAlignment="1">
      <alignment wrapText="1"/>
    </xf>
    <xf numFmtId="0" fontId="13" fillId="0" borderId="0" xfId="0" applyFont="1"/>
    <xf numFmtId="0" fontId="13" fillId="0" borderId="0" xfId="0" applyFont="1" applyAlignment="1">
      <alignment vertical="top" wrapText="1"/>
    </xf>
    <xf numFmtId="0" fontId="13" fillId="0" borderId="0" xfId="0" applyFont="1" applyAlignment="1"/>
    <xf numFmtId="0" fontId="0" fillId="0" borderId="0" xfId="0" applyNumberFormat="1" applyAlignment="1">
      <alignment vertical="top" wrapText="1"/>
    </xf>
    <xf numFmtId="0" fontId="0" fillId="11" borderId="0" xfId="0" applyFill="1" applyAlignment="1">
      <alignment vertical="top" wrapText="1"/>
    </xf>
    <xf numFmtId="0" fontId="2" fillId="5" borderId="25" xfId="0" applyFont="1" applyFill="1" applyBorder="1" applyAlignment="1">
      <alignment horizontal="center" wrapText="1"/>
    </xf>
    <xf numFmtId="0" fontId="2" fillId="5" borderId="0" xfId="0" quotePrefix="1" applyFont="1" applyFill="1" applyBorder="1" applyAlignment="1">
      <alignment horizontal="right" wrapText="1"/>
    </xf>
    <xf numFmtId="38" fontId="2" fillId="0" borderId="0" xfId="0" applyNumberFormat="1" applyFont="1" applyFill="1" applyBorder="1"/>
    <xf numFmtId="38" fontId="2" fillId="0" borderId="0" xfId="0" applyNumberFormat="1" applyFont="1" applyBorder="1" applyAlignment="1">
      <alignment horizontal="right"/>
    </xf>
    <xf numFmtId="38" fontId="2" fillId="0" borderId="26" xfId="0" applyNumberFormat="1" applyFont="1" applyBorder="1" applyAlignment="1">
      <alignment horizontal="right"/>
    </xf>
    <xf numFmtId="0" fontId="0" fillId="0" borderId="12" xfId="0" applyBorder="1"/>
    <xf numFmtId="0" fontId="1" fillId="0" borderId="0" xfId="0" quotePrefix="1" applyFont="1"/>
    <xf numFmtId="166" fontId="0" fillId="0" borderId="19" xfId="0" applyNumberFormat="1" applyFill="1" applyBorder="1" applyAlignment="1">
      <alignment horizontal="center"/>
    </xf>
    <xf numFmtId="166" fontId="0" fillId="0" borderId="20" xfId="0" applyNumberFormat="1" applyFill="1" applyBorder="1" applyAlignment="1">
      <alignment horizontal="center"/>
    </xf>
    <xf numFmtId="0" fontId="0" fillId="0" borderId="17" xfId="0" applyBorder="1" applyAlignment="1">
      <alignment horizontal="left" indent="2"/>
    </xf>
    <xf numFmtId="0" fontId="0" fillId="0" borderId="18" xfId="0" applyBorder="1" applyAlignment="1">
      <alignment horizontal="left" indent="2"/>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indent="1"/>
    </xf>
    <xf numFmtId="0" fontId="1" fillId="0" borderId="1" xfId="0" applyFont="1" applyBorder="1" applyAlignment="1">
      <alignment horizontal="left" vertical="top" wrapText="1" indent="1"/>
    </xf>
    <xf numFmtId="0" fontId="1" fillId="0" borderId="0" xfId="0" applyFont="1" applyAlignment="1">
      <alignment horizontal="left" vertical="top"/>
    </xf>
    <xf numFmtId="0" fontId="0" fillId="10" borderId="13" xfId="0" applyFill="1" applyBorder="1" applyAlignment="1">
      <alignment horizontal="left" vertical="top"/>
    </xf>
    <xf numFmtId="0" fontId="0" fillId="10" borderId="15" xfId="0" applyFill="1" applyBorder="1" applyAlignment="1">
      <alignment horizontal="left" vertical="top"/>
    </xf>
    <xf numFmtId="0" fontId="0" fillId="10" borderId="7" xfId="0" applyFill="1" applyBorder="1" applyAlignment="1">
      <alignment horizontal="left" vertical="top"/>
    </xf>
    <xf numFmtId="0" fontId="0" fillId="10" borderId="4" xfId="0" applyFill="1" applyBorder="1" applyAlignment="1">
      <alignment horizontal="left" vertical="top"/>
    </xf>
    <xf numFmtId="0" fontId="0" fillId="10" borderId="5" xfId="0" applyFill="1" applyBorder="1" applyAlignment="1">
      <alignment horizontal="left" vertical="top"/>
    </xf>
    <xf numFmtId="0" fontId="0" fillId="10" borderId="6" xfId="0" applyFill="1" applyBorder="1" applyAlignment="1">
      <alignment horizontal="left" vertical="top"/>
    </xf>
    <xf numFmtId="0" fontId="0" fillId="10" borderId="8" xfId="0" applyFill="1" applyBorder="1" applyAlignment="1">
      <alignment horizontal="left" vertical="top"/>
    </xf>
    <xf numFmtId="0" fontId="6" fillId="0" borderId="0" xfId="0" applyFont="1" applyAlignment="1">
      <alignment horizontal="left" vertical="top"/>
    </xf>
    <xf numFmtId="0" fontId="6" fillId="0" borderId="1" xfId="0" applyFont="1" applyBorder="1" applyAlignment="1">
      <alignment horizontal="left" vertical="top" wrapText="1" indent="1"/>
    </xf>
    <xf numFmtId="0" fontId="6" fillId="0" borderId="0" xfId="0" applyFont="1"/>
    <xf numFmtId="0" fontId="6" fillId="0" borderId="0" xfId="0" applyFont="1" applyAlignment="1">
      <alignment horizontal="left" indent="1"/>
    </xf>
    <xf numFmtId="0" fontId="16" fillId="0" borderId="1" xfId="0" applyFont="1" applyBorder="1" applyAlignment="1">
      <alignment horizontal="left" vertical="top" wrapText="1" indent="1"/>
    </xf>
    <xf numFmtId="0" fontId="16" fillId="0" borderId="7" xfId="0" applyFont="1" applyBorder="1" applyAlignment="1">
      <alignment horizontal="left" vertical="top" wrapText="1" indent="1"/>
    </xf>
    <xf numFmtId="0" fontId="17" fillId="6" borderId="1" xfId="0" applyFont="1" applyFill="1" applyBorder="1" applyAlignment="1">
      <alignment horizontal="left" vertical="top" wrapText="1" indent="1"/>
    </xf>
    <xf numFmtId="0" fontId="16" fillId="0" borderId="1" xfId="0" applyFont="1" applyFill="1" applyBorder="1" applyAlignment="1">
      <alignment horizontal="left" vertical="top" wrapText="1" indent="1"/>
    </xf>
    <xf numFmtId="0" fontId="16" fillId="8" borderId="13" xfId="0" applyFont="1" applyFill="1" applyBorder="1" applyAlignment="1">
      <alignment horizontal="left" vertical="top" wrapText="1" indent="1"/>
    </xf>
    <xf numFmtId="0" fontId="16" fillId="8" borderId="7" xfId="0" applyFont="1" applyFill="1" applyBorder="1" applyAlignment="1">
      <alignment horizontal="left" vertical="top" wrapText="1" indent="1"/>
    </xf>
    <xf numFmtId="0" fontId="16" fillId="8" borderId="4" xfId="0" applyFont="1" applyFill="1" applyBorder="1" applyAlignment="1">
      <alignment horizontal="left" vertical="top" wrapText="1" indent="1"/>
    </xf>
    <xf numFmtId="0" fontId="16" fillId="9" borderId="1" xfId="0" applyFont="1" applyFill="1" applyBorder="1" applyAlignment="1">
      <alignment horizontal="left" vertical="top" wrapText="1" indent="1"/>
    </xf>
    <xf numFmtId="166" fontId="16" fillId="9" borderId="7" xfId="0" applyNumberFormat="1" applyFont="1" applyFill="1" applyBorder="1" applyAlignment="1">
      <alignment horizontal="left" vertical="top" wrapText="1" indent="1"/>
    </xf>
    <xf numFmtId="0" fontId="16" fillId="9" borderId="1" xfId="0" applyFont="1" applyFill="1" applyBorder="1" applyAlignment="1">
      <alignment horizontal="left" vertical="center" wrapText="1" indent="1"/>
    </xf>
    <xf numFmtId="0" fontId="17" fillId="6" borderId="7" xfId="0" applyFont="1" applyFill="1" applyBorder="1" applyAlignment="1">
      <alignment horizontal="left" vertical="top" wrapText="1" indent="1"/>
    </xf>
    <xf numFmtId="168" fontId="17" fillId="6" borderId="4" xfId="0" applyNumberFormat="1" applyFont="1" applyFill="1" applyBorder="1" applyAlignment="1">
      <alignment horizontal="left" vertical="top" wrapText="1" indent="1"/>
    </xf>
    <xf numFmtId="0" fontId="17" fillId="6" borderId="6" xfId="0" applyFont="1" applyFill="1" applyBorder="1" applyAlignment="1">
      <alignment horizontal="left" vertical="top" wrapText="1" indent="1"/>
    </xf>
    <xf numFmtId="49" fontId="16" fillId="0" borderId="0" xfId="0" applyNumberFormat="1" applyFont="1" applyAlignment="1">
      <alignment horizontal="left" vertical="top" wrapText="1" indent="1"/>
    </xf>
    <xf numFmtId="49" fontId="16" fillId="0" borderId="0" xfId="0" applyNumberFormat="1" applyFont="1" applyAlignment="1">
      <alignment vertical="top" wrapText="1"/>
    </xf>
    <xf numFmtId="0" fontId="18" fillId="6" borderId="22" xfId="0" applyFont="1" applyFill="1" applyBorder="1" applyAlignment="1">
      <alignment horizontal="center" vertical="center" wrapText="1"/>
    </xf>
    <xf numFmtId="0" fontId="19" fillId="0" borderId="22" xfId="0" applyFont="1" applyFill="1" applyBorder="1" applyAlignment="1">
      <alignment horizontal="center" vertical="center"/>
    </xf>
    <xf numFmtId="0" fontId="18" fillId="6" borderId="21" xfId="0" applyFont="1" applyFill="1" applyBorder="1" applyAlignment="1">
      <alignment horizontal="center" vertical="center" wrapText="1"/>
    </xf>
    <xf numFmtId="0" fontId="19" fillId="0" borderId="21" xfId="0" applyFont="1" applyFill="1" applyBorder="1" applyAlignment="1">
      <alignment horizontal="center" vertical="center"/>
    </xf>
    <xf numFmtId="166"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166" fontId="16" fillId="0" borderId="22" xfId="0" applyNumberFormat="1" applyFont="1" applyFill="1" applyBorder="1" applyAlignment="1">
      <alignment horizontal="center" vertical="top"/>
    </xf>
    <xf numFmtId="0" fontId="16" fillId="0" borderId="22" xfId="0" applyFont="1" applyFill="1" applyBorder="1" applyAlignment="1">
      <alignment horizontal="center" vertical="top"/>
    </xf>
    <xf numFmtId="0" fontId="16" fillId="0" borderId="23" xfId="0" applyFont="1" applyFill="1" applyBorder="1" applyAlignment="1">
      <alignment horizontal="center" vertical="top"/>
    </xf>
    <xf numFmtId="166" fontId="16" fillId="0" borderId="7" xfId="0" applyNumberFormat="1" applyFont="1" applyBorder="1" applyAlignment="1">
      <alignment horizontal="center" vertical="top" wrapText="1"/>
    </xf>
    <xf numFmtId="164" fontId="17" fillId="6" borderId="6" xfId="0" applyNumberFormat="1" applyFont="1" applyFill="1" applyBorder="1" applyAlignment="1">
      <alignment horizontal="center" vertical="top"/>
    </xf>
    <xf numFmtId="164" fontId="16" fillId="0" borderId="7" xfId="0" applyNumberFormat="1" applyFont="1" applyBorder="1" applyAlignment="1">
      <alignment horizontal="center" vertical="top" wrapText="1"/>
    </xf>
    <xf numFmtId="166" fontId="16" fillId="0" borderId="1" xfId="0" applyNumberFormat="1" applyFont="1" applyBorder="1" applyAlignment="1">
      <alignment horizontal="center" vertical="top" wrapText="1"/>
    </xf>
    <xf numFmtId="166" fontId="16" fillId="8" borderId="21" xfId="0" applyNumberFormat="1" applyFont="1" applyFill="1" applyBorder="1" applyAlignment="1">
      <alignment horizontal="center" vertical="top" wrapText="1"/>
    </xf>
    <xf numFmtId="166" fontId="16" fillId="8" borderId="22" xfId="0" applyNumberFormat="1" applyFont="1" applyFill="1" applyBorder="1" applyAlignment="1">
      <alignment horizontal="center" vertical="top" wrapText="1"/>
    </xf>
    <xf numFmtId="166" fontId="16" fillId="8" borderId="23" xfId="0" applyNumberFormat="1" applyFont="1" applyFill="1" applyBorder="1" applyAlignment="1">
      <alignment horizontal="center" vertical="top" wrapText="1"/>
    </xf>
    <xf numFmtId="164" fontId="17" fillId="9" borderId="23" xfId="0" applyNumberFormat="1" applyFont="1" applyFill="1" applyBorder="1" applyAlignment="1">
      <alignment horizontal="center" vertical="top"/>
    </xf>
    <xf numFmtId="164" fontId="17" fillId="9" borderId="1" xfId="0" applyNumberFormat="1" applyFont="1" applyFill="1" applyBorder="1" applyAlignment="1">
      <alignment horizontal="center" vertical="top"/>
    </xf>
    <xf numFmtId="164" fontId="17" fillId="9" borderId="6" xfId="0" applyNumberFormat="1" applyFont="1" applyFill="1" applyBorder="1" applyAlignment="1">
      <alignment horizontal="center" vertical="top"/>
    </xf>
    <xf numFmtId="166" fontId="16" fillId="8" borderId="7" xfId="0" applyNumberFormat="1" applyFont="1" applyFill="1" applyBorder="1" applyAlignment="1">
      <alignment horizontal="center" vertical="top" wrapText="1"/>
    </xf>
    <xf numFmtId="164" fontId="17" fillId="6" borderId="22" xfId="0" applyNumberFormat="1" applyFont="1" applyFill="1" applyBorder="1" applyAlignment="1">
      <alignment horizontal="center" vertical="top" wrapText="1"/>
    </xf>
    <xf numFmtId="164" fontId="17" fillId="6" borderId="23" xfId="0" applyNumberFormat="1" applyFont="1" applyFill="1" applyBorder="1" applyAlignment="1">
      <alignment horizontal="center" vertical="top" wrapText="1"/>
    </xf>
    <xf numFmtId="0" fontId="16" fillId="0" borderId="23" xfId="0" applyFont="1" applyBorder="1" applyAlignment="1">
      <alignment horizontal="center" vertical="top"/>
    </xf>
    <xf numFmtId="164" fontId="17" fillId="6" borderId="1" xfId="0" applyNumberFormat="1" applyFont="1" applyFill="1" applyBorder="1" applyAlignment="1">
      <alignment horizontal="center" vertical="top"/>
    </xf>
    <xf numFmtId="168" fontId="17" fillId="6" borderId="1" xfId="0" applyNumberFormat="1" applyFont="1" applyFill="1" applyBorder="1" applyAlignment="1">
      <alignment horizontal="center" vertical="top"/>
    </xf>
    <xf numFmtId="37" fontId="16" fillId="0" borderId="1" xfId="0" applyNumberFormat="1" applyFont="1" applyBorder="1" applyAlignment="1">
      <alignment horizontal="center" vertical="top" wrapText="1"/>
    </xf>
    <xf numFmtId="37" fontId="16" fillId="9" borderId="1" xfId="0" applyNumberFormat="1" applyFont="1" applyFill="1" applyBorder="1" applyAlignment="1">
      <alignment horizontal="center" vertical="top" wrapText="1"/>
    </xf>
    <xf numFmtId="0" fontId="16" fillId="8" borderId="7" xfId="0" applyFont="1" applyFill="1" applyBorder="1" applyAlignment="1">
      <alignment horizontal="left" vertical="top" wrapText="1" indent="2"/>
    </xf>
    <xf numFmtId="164" fontId="16" fillId="6" borderId="22" xfId="0" applyNumberFormat="1" applyFont="1" applyFill="1" applyBorder="1" applyAlignment="1">
      <alignment horizontal="center" vertical="top" wrapText="1"/>
    </xf>
    <xf numFmtId="166" fontId="1" fillId="0" borderId="0" xfId="0" applyNumberFormat="1" applyFont="1" applyAlignment="1">
      <alignment horizontal="left" vertical="top"/>
    </xf>
    <xf numFmtId="166" fontId="16" fillId="9" borderId="1" xfId="0" applyNumberFormat="1" applyFont="1" applyFill="1" applyBorder="1" applyAlignment="1">
      <alignment horizontal="center" vertical="top"/>
    </xf>
    <xf numFmtId="166" fontId="1" fillId="0" borderId="0" xfId="0" applyNumberFormat="1" applyFont="1"/>
    <xf numFmtId="0" fontId="9" fillId="0" borderId="0" xfId="0" applyFont="1" applyAlignment="1">
      <alignment horizontal="left" vertical="top" wrapText="1" indent="1"/>
    </xf>
    <xf numFmtId="0" fontId="5" fillId="0" borderId="0" xfId="0" applyFont="1" applyAlignment="1">
      <alignment horizontal="left" indent="1"/>
    </xf>
    <xf numFmtId="0" fontId="22" fillId="0" borderId="0" xfId="0" applyFont="1" applyAlignment="1">
      <alignment horizontal="left" vertical="top" wrapText="1" indent="1"/>
    </xf>
    <xf numFmtId="0" fontId="12" fillId="0" borderId="0" xfId="0" applyFont="1"/>
    <xf numFmtId="0" fontId="20" fillId="9" borderId="1" xfId="0" applyFont="1" applyFill="1" applyBorder="1" applyAlignment="1">
      <alignment horizontal="center" vertical="center" wrapText="1"/>
    </xf>
    <xf numFmtId="167" fontId="3" fillId="0" borderId="27" xfId="0" applyNumberFormat="1" applyFont="1" applyBorder="1" applyAlignment="1">
      <alignment horizontal="center"/>
    </xf>
    <xf numFmtId="167" fontId="0" fillId="2" borderId="28" xfId="0" applyNumberFormat="1" applyFill="1" applyBorder="1" applyAlignment="1">
      <alignment horizontal="center"/>
    </xf>
    <xf numFmtId="167" fontId="2" fillId="0" borderId="29" xfId="0" applyNumberFormat="1" applyFont="1" applyBorder="1"/>
    <xf numFmtId="0" fontId="20" fillId="0" borderId="0" xfId="0" applyFont="1"/>
    <xf numFmtId="0" fontId="21" fillId="0" borderId="0" xfId="0" applyFont="1"/>
    <xf numFmtId="0" fontId="4" fillId="0" borderId="0" xfId="0" applyFont="1" applyAlignment="1">
      <alignment horizontal="left" vertical="top"/>
    </xf>
    <xf numFmtId="0" fontId="4" fillId="4" borderId="0" xfId="0" applyFont="1" applyFill="1" applyAlignment="1">
      <alignment vertical="top"/>
    </xf>
    <xf numFmtId="0" fontId="4" fillId="0" borderId="0" xfId="0" applyFont="1" applyAlignment="1">
      <alignment horizontal="left" vertical="top" wrapText="1"/>
    </xf>
    <xf numFmtId="0" fontId="4" fillId="0" borderId="0" xfId="0" applyFont="1"/>
    <xf numFmtId="0" fontId="10" fillId="5" borderId="16" xfId="0" applyFont="1" applyFill="1" applyBorder="1"/>
    <xf numFmtId="0" fontId="10" fillId="5" borderId="17" xfId="0" applyFont="1" applyFill="1" applyBorder="1"/>
    <xf numFmtId="0" fontId="0" fillId="0" borderId="17" xfId="0" applyBorder="1" applyAlignment="1">
      <alignment wrapText="1"/>
    </xf>
    <xf numFmtId="0" fontId="13" fillId="0" borderId="17" xfId="0" applyFont="1" applyBorder="1"/>
    <xf numFmtId="0" fontId="2" fillId="5" borderId="11" xfId="0" quotePrefix="1" applyFont="1" applyFill="1" applyBorder="1"/>
    <xf numFmtId="0" fontId="16" fillId="0" borderId="0" xfId="0" applyFont="1"/>
    <xf numFmtId="0" fontId="5" fillId="0" borderId="0" xfId="0" applyFont="1" applyAlignment="1">
      <alignment vertical="top" wrapText="1"/>
    </xf>
    <xf numFmtId="0" fontId="0" fillId="0" borderId="0" xfId="0" applyAlignment="1">
      <alignment horizontal="right" vertical="top" wrapText="1"/>
    </xf>
    <xf numFmtId="0" fontId="5" fillId="0" borderId="0" xfId="0" applyFont="1" applyAlignment="1">
      <alignment horizontal="right" vertical="top" wrapText="1" indent="1"/>
    </xf>
    <xf numFmtId="0" fontId="5" fillId="0" borderId="0" xfId="0" quotePrefix="1" applyFont="1" applyAlignment="1">
      <alignment vertical="top" wrapText="1"/>
    </xf>
    <xf numFmtId="0" fontId="5" fillId="0" borderId="0" xfId="0" quotePrefix="1" applyFont="1" applyAlignment="1">
      <alignment horizontal="right" vertical="top" wrapText="1" indent="1"/>
    </xf>
    <xf numFmtId="0" fontId="5" fillId="0" borderId="0" xfId="0" applyFont="1" applyBorder="1" applyAlignment="1">
      <alignment horizontal="left" vertical="top"/>
    </xf>
    <xf numFmtId="0" fontId="5" fillId="0" borderId="0" xfId="0" applyFont="1" applyBorder="1" applyAlignment="1">
      <alignment horizontal="left" vertical="top" wrapText="1"/>
    </xf>
    <xf numFmtId="0" fontId="5" fillId="0" borderId="0" xfId="0" quotePrefix="1" applyFont="1" applyAlignment="1">
      <alignment horizontal="left" vertical="top" wrapText="1"/>
    </xf>
    <xf numFmtId="0" fontId="5" fillId="0" borderId="0" xfId="0" applyFont="1" applyBorder="1" applyAlignment="1">
      <alignment horizontal="right" vertical="top" wrapText="1" indent="1"/>
    </xf>
    <xf numFmtId="0" fontId="0" fillId="0" borderId="0" xfId="0" applyBorder="1" applyAlignment="1">
      <alignment horizontal="right" vertical="top" wrapText="1" indent="1"/>
    </xf>
    <xf numFmtId="0" fontId="6" fillId="0" borderId="24" xfId="0" applyFont="1" applyBorder="1" applyAlignment="1">
      <alignment horizontal="left" vertical="top" wrapText="1" indent="1"/>
    </xf>
    <xf numFmtId="0" fontId="16" fillId="0" borderId="0" xfId="0" applyFont="1" applyBorder="1" applyAlignment="1">
      <alignment horizontal="left" vertical="top" wrapText="1" indent="1"/>
    </xf>
    <xf numFmtId="0" fontId="17" fillId="0" borderId="0" xfId="0" applyFont="1" applyBorder="1" applyAlignment="1">
      <alignment horizontal="center" vertical="top" wrapText="1"/>
    </xf>
    <xf numFmtId="0" fontId="15" fillId="0" borderId="1" xfId="0" quotePrefix="1" applyFont="1" applyBorder="1" applyAlignment="1">
      <alignment horizontal="center"/>
    </xf>
    <xf numFmtId="0" fontId="5" fillId="5" borderId="0" xfId="0" applyFont="1" applyFill="1" applyAlignment="1">
      <alignment horizontal="center"/>
    </xf>
    <xf numFmtId="0" fontId="16" fillId="5" borderId="0" xfId="0" applyFont="1" applyFill="1"/>
    <xf numFmtId="49" fontId="17" fillId="7" borderId="1" xfId="0" applyNumberFormat="1" applyFont="1" applyFill="1" applyBorder="1" applyAlignment="1">
      <alignment horizontal="left" vertical="top" wrapText="1" indent="1"/>
    </xf>
    <xf numFmtId="0" fontId="5" fillId="0" borderId="0" xfId="0" applyFont="1" applyFill="1" applyBorder="1" applyAlignment="1">
      <alignment horizontal="left" vertical="top" wrapText="1" indent="1"/>
    </xf>
    <xf numFmtId="0" fontId="17" fillId="5" borderId="0" xfId="0" applyFont="1" applyFill="1" applyBorder="1" applyAlignment="1">
      <alignment horizontal="center" vertical="top" wrapText="1"/>
    </xf>
    <xf numFmtId="0" fontId="14" fillId="5" borderId="0" xfId="0" applyFont="1" applyFill="1" applyAlignment="1">
      <alignment horizontal="center"/>
    </xf>
    <xf numFmtId="0" fontId="11" fillId="5" borderId="0" xfId="0" applyFont="1" applyFill="1" applyAlignment="1">
      <alignment horizontal="left"/>
    </xf>
    <xf numFmtId="0" fontId="24" fillId="5" borderId="0" xfId="0" applyFont="1" applyFill="1" applyAlignment="1">
      <alignment horizontal="left"/>
    </xf>
    <xf numFmtId="0" fontId="0" fillId="5" borderId="0" xfId="0" applyFill="1" applyAlignment="1">
      <alignment horizontal="center"/>
    </xf>
    <xf numFmtId="0" fontId="1" fillId="5" borderId="0" xfId="0" applyFont="1" applyFill="1"/>
    <xf numFmtId="0" fontId="21" fillId="5" borderId="0" xfId="0" applyFont="1" applyFill="1"/>
    <xf numFmtId="0" fontId="2" fillId="5" borderId="0" xfId="0" applyFont="1" applyFill="1"/>
    <xf numFmtId="0" fontId="20" fillId="5" borderId="0" xfId="0" applyFont="1" applyFill="1"/>
    <xf numFmtId="0" fontId="23" fillId="0" borderId="0" xfId="0" applyFont="1" applyBorder="1" applyAlignment="1">
      <alignment horizontal="center"/>
    </xf>
    <xf numFmtId="0" fontId="23" fillId="0" borderId="17" xfId="0" applyFont="1" applyBorder="1" applyAlignment="1">
      <alignment horizontal="left" indent="1"/>
    </xf>
    <xf numFmtId="0" fontId="23" fillId="0" borderId="19" xfId="0" applyFont="1" applyFill="1" applyBorder="1" applyAlignment="1">
      <alignment horizontal="center"/>
    </xf>
    <xf numFmtId="0" fontId="5" fillId="0" borderId="27" xfId="0" applyFont="1" applyBorder="1" applyAlignment="1">
      <alignment horizontal="left" indent="1"/>
    </xf>
    <xf numFmtId="0" fontId="2" fillId="0" borderId="28" xfId="0" applyFont="1" applyBorder="1" applyAlignment="1">
      <alignment horizontal="center"/>
    </xf>
    <xf numFmtId="0" fontId="2" fillId="0" borderId="29" xfId="0" applyFont="1" applyFill="1" applyBorder="1" applyAlignment="1">
      <alignment horizontal="center"/>
    </xf>
    <xf numFmtId="0" fontId="12" fillId="5" borderId="0" xfId="0" applyFont="1" applyFill="1"/>
    <xf numFmtId="0" fontId="1" fillId="0" borderId="0" xfId="0" applyFont="1" applyBorder="1" applyAlignment="1">
      <alignment horizontal="left" vertical="top"/>
    </xf>
    <xf numFmtId="0" fontId="0" fillId="0" borderId="0" xfId="0" quotePrefix="1" applyAlignment="1">
      <alignment horizontal="left" vertical="top"/>
    </xf>
    <xf numFmtId="0" fontId="0" fillId="0" borderId="0" xfId="0" quotePrefix="1" applyAlignment="1">
      <alignment horizontal="left" vertical="top"/>
    </xf>
    <xf numFmtId="0" fontId="1" fillId="10" borderId="7" xfId="0" applyFont="1" applyFill="1" applyBorder="1" applyAlignment="1">
      <alignment horizontal="left" vertical="top" wrapText="1"/>
    </xf>
    <xf numFmtId="0" fontId="1" fillId="10" borderId="9" xfId="0" applyFont="1" applyFill="1" applyBorder="1" applyAlignment="1">
      <alignment horizontal="left" vertical="top" wrapText="1"/>
    </xf>
    <xf numFmtId="0" fontId="6" fillId="0" borderId="6" xfId="0" applyFont="1" applyBorder="1" applyAlignment="1">
      <alignment horizontal="left" vertical="top" wrapText="1" indent="1"/>
    </xf>
    <xf numFmtId="0" fontId="6" fillId="0" borderId="14" xfId="0" applyFont="1" applyBorder="1" applyAlignment="1">
      <alignment horizontal="left" vertical="top" wrapText="1" indent="1"/>
    </xf>
    <xf numFmtId="0" fontId="6" fillId="0" borderId="15" xfId="0" applyFont="1" applyBorder="1" applyAlignment="1">
      <alignment horizontal="left" vertical="top" wrapText="1" indent="1"/>
    </xf>
    <xf numFmtId="0" fontId="6" fillId="0" borderId="3" xfId="0" applyFont="1" applyBorder="1" applyAlignment="1">
      <alignment horizontal="left" vertical="top" wrapText="1" indent="1"/>
    </xf>
    <xf numFmtId="0" fontId="6" fillId="0" borderId="8" xfId="0" applyFont="1" applyBorder="1" applyAlignment="1">
      <alignment horizontal="left" vertical="top" wrapText="1" indent="1"/>
    </xf>
    <xf numFmtId="0" fontId="0" fillId="0" borderId="1" xfId="0" applyBorder="1" applyAlignment="1">
      <alignment horizontal="left" vertical="top" wrapText="1" indent="1"/>
    </xf>
    <xf numFmtId="0" fontId="0" fillId="0" borderId="6" xfId="0" applyBorder="1" applyAlignment="1">
      <alignment horizontal="left" vertical="top" wrapText="1" indent="1"/>
    </xf>
    <xf numFmtId="0" fontId="0" fillId="0" borderId="3" xfId="0" applyBorder="1" applyAlignment="1">
      <alignment horizontal="left" vertical="top" wrapText="1" indent="1"/>
    </xf>
    <xf numFmtId="0" fontId="0" fillId="0" borderId="8" xfId="0" applyBorder="1" applyAlignment="1">
      <alignment horizontal="left" vertical="top" wrapText="1" inden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7" fillId="7" borderId="1" xfId="0" applyFont="1" applyFill="1" applyBorder="1" applyAlignment="1">
      <alignment horizontal="left" vertical="top" wrapText="1"/>
    </xf>
    <xf numFmtId="0" fontId="5" fillId="0" borderId="6" xfId="0" applyFont="1" applyBorder="1" applyAlignment="1">
      <alignment horizontal="left" vertical="top" indent="1"/>
    </xf>
    <xf numFmtId="0" fontId="5" fillId="0" borderId="3" xfId="0" applyFont="1" applyBorder="1" applyAlignment="1">
      <alignment horizontal="left" vertical="top" indent="1"/>
    </xf>
    <xf numFmtId="0" fontId="5" fillId="0" borderId="8" xfId="0" applyFont="1" applyBorder="1" applyAlignment="1">
      <alignment horizontal="left" vertical="top" indent="1"/>
    </xf>
    <xf numFmtId="0" fontId="1" fillId="0" borderId="1" xfId="0" quotePrefix="1" applyFont="1" applyBorder="1" applyAlignment="1">
      <alignment horizontal="left" vertical="top" wrapText="1"/>
    </xf>
    <xf numFmtId="0" fontId="6" fillId="0" borderId="6" xfId="0" applyFont="1" applyBorder="1" applyAlignment="1">
      <alignment horizontal="left" vertical="top" indent="1"/>
    </xf>
    <xf numFmtId="0" fontId="6" fillId="0" borderId="3" xfId="0" applyFont="1" applyBorder="1" applyAlignment="1">
      <alignment horizontal="left" vertical="top" indent="1"/>
    </xf>
    <xf numFmtId="0" fontId="6" fillId="0" borderId="8" xfId="0" applyFont="1" applyBorder="1" applyAlignment="1">
      <alignment horizontal="left" vertical="top" indent="1"/>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7" fillId="0" borderId="17" xfId="0" applyFont="1" applyBorder="1" applyAlignment="1">
      <alignment horizontal="center" vertical="top" wrapText="1"/>
    </xf>
    <xf numFmtId="0" fontId="7" fillId="0" borderId="0" xfId="0" applyFont="1" applyBorder="1" applyAlignment="1">
      <alignment horizontal="center" vertical="top" wrapText="1"/>
    </xf>
    <xf numFmtId="0" fontId="7" fillId="0" borderId="19" xfId="0" applyFont="1" applyBorder="1" applyAlignment="1">
      <alignment horizontal="center" vertical="top" wrapText="1"/>
    </xf>
    <xf numFmtId="0" fontId="20" fillId="0" borderId="18" xfId="0" applyFont="1" applyBorder="1" applyAlignment="1">
      <alignment horizontal="left" vertical="top" wrapText="1"/>
    </xf>
    <xf numFmtId="0" fontId="20" fillId="0" borderId="26" xfId="0" applyFont="1" applyBorder="1" applyAlignment="1">
      <alignment horizontal="left" vertical="top" wrapText="1"/>
    </xf>
    <xf numFmtId="0" fontId="20" fillId="0" borderId="20" xfId="0" applyFont="1" applyBorder="1" applyAlignment="1">
      <alignment horizontal="left" vertical="top" wrapText="1"/>
    </xf>
    <xf numFmtId="0" fontId="9" fillId="5" borderId="19" xfId="0" applyFont="1" applyFill="1" applyBorder="1" applyAlignment="1">
      <alignment horizontal="center" vertical="center" textRotation="255"/>
    </xf>
    <xf numFmtId="0" fontId="5" fillId="0" borderId="18"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0" xfId="0" applyFont="1" applyFill="1" applyBorder="1" applyAlignment="1">
      <alignment horizontal="center" vertical="center"/>
    </xf>
    <xf numFmtId="0" fontId="0" fillId="5" borderId="26" xfId="0" applyFill="1" applyBorder="1" applyAlignment="1">
      <alignment horizontal="center"/>
    </xf>
    <xf numFmtId="0" fontId="0" fillId="5" borderId="0" xfId="0" applyFill="1" applyBorder="1" applyAlignment="1">
      <alignment horizontal="center"/>
    </xf>
  </cellXfs>
  <cellStyles count="1">
    <cellStyle name="Normal" xfId="0" builtinId="0"/>
  </cellStyles>
  <dxfs count="717">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ill>
        <patternFill>
          <bgColor rgb="FFC00000"/>
        </patternFill>
      </fill>
    </dxf>
    <dxf>
      <fill>
        <patternFill>
          <bgColor theme="1"/>
        </patternFill>
      </fill>
    </dxf>
    <dxf>
      <font>
        <b val="0"/>
        <i/>
        <strike/>
        <condense val="0"/>
        <extend val="0"/>
        <color indexed="1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e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jpeg"/><Relationship Id="rId47" Type="http://schemas.openxmlformats.org/officeDocument/2006/relationships/image" Target="../media/image47.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jpe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jpeg"/><Relationship Id="rId48" Type="http://schemas.openxmlformats.org/officeDocument/2006/relationships/image" Target="../media/image48.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33</xdr:row>
      <xdr:rowOff>66675</xdr:rowOff>
    </xdr:from>
    <xdr:to>
      <xdr:col>3</xdr:col>
      <xdr:colOff>647700</xdr:colOff>
      <xdr:row>33</xdr:row>
      <xdr:rowOff>676275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47625</xdr:colOff>
      <xdr:row>33</xdr:row>
      <xdr:rowOff>66675</xdr:rowOff>
    </xdr:from>
    <xdr:to>
      <xdr:col>4</xdr:col>
      <xdr:colOff>657225</xdr:colOff>
      <xdr:row>33</xdr:row>
      <xdr:rowOff>676275</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33</xdr:row>
      <xdr:rowOff>66675</xdr:rowOff>
    </xdr:from>
    <xdr:to>
      <xdr:col>5</xdr:col>
      <xdr:colOff>647700</xdr:colOff>
      <xdr:row>33</xdr:row>
      <xdr:rowOff>676275</xdr:rowOff>
    </xdr:to>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867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33</xdr:row>
      <xdr:rowOff>57150</xdr:rowOff>
    </xdr:from>
    <xdr:to>
      <xdr:col>6</xdr:col>
      <xdr:colOff>666750</xdr:colOff>
      <xdr:row>33</xdr:row>
      <xdr:rowOff>685800</xdr:rowOff>
    </xdr:to>
    <xdr:pic>
      <xdr:nvPicPr>
        <xdr:cNvPr id="8" name="Picture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55382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47625</xdr:colOff>
      <xdr:row>33</xdr:row>
      <xdr:rowOff>66675</xdr:rowOff>
    </xdr:from>
    <xdr:to>
      <xdr:col>7</xdr:col>
      <xdr:colOff>657225</xdr:colOff>
      <xdr:row>33</xdr:row>
      <xdr:rowOff>676275</xdr:rowOff>
    </xdr:to>
    <xdr:pic>
      <xdr:nvPicPr>
        <xdr:cNvPr id="9" name="Picture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8304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xdr:colOff>
      <xdr:row>33</xdr:row>
      <xdr:rowOff>57150</xdr:rowOff>
    </xdr:from>
    <xdr:to>
      <xdr:col>8</xdr:col>
      <xdr:colOff>666750</xdr:colOff>
      <xdr:row>33</xdr:row>
      <xdr:rowOff>685800</xdr:rowOff>
    </xdr:to>
    <xdr:pic>
      <xdr:nvPicPr>
        <xdr:cNvPr id="10" name="Picture 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08797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38100</xdr:colOff>
      <xdr:row>33</xdr:row>
      <xdr:rowOff>57150</xdr:rowOff>
    </xdr:from>
    <xdr:to>
      <xdr:col>16</xdr:col>
      <xdr:colOff>666750</xdr:colOff>
      <xdr:row>33</xdr:row>
      <xdr:rowOff>685800</xdr:rowOff>
    </xdr:to>
    <xdr:pic>
      <xdr:nvPicPr>
        <xdr:cNvPr id="12" name="Picture 1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462212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66675</xdr:colOff>
      <xdr:row>33</xdr:row>
      <xdr:rowOff>66675</xdr:rowOff>
    </xdr:from>
    <xdr:to>
      <xdr:col>32</xdr:col>
      <xdr:colOff>676275</xdr:colOff>
      <xdr:row>33</xdr:row>
      <xdr:rowOff>676275</xdr:rowOff>
    </xdr:to>
    <xdr:pic>
      <xdr:nvPicPr>
        <xdr:cNvPr id="65" name="Picture 64"/>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73214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95250</xdr:colOff>
      <xdr:row>33</xdr:row>
      <xdr:rowOff>66675</xdr:rowOff>
    </xdr:from>
    <xdr:to>
      <xdr:col>31</xdr:col>
      <xdr:colOff>704850</xdr:colOff>
      <xdr:row>33</xdr:row>
      <xdr:rowOff>676275</xdr:rowOff>
    </xdr:to>
    <xdr:pic>
      <xdr:nvPicPr>
        <xdr:cNvPr id="66" name="Picture 65"/>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40829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66675</xdr:colOff>
      <xdr:row>33</xdr:row>
      <xdr:rowOff>57150</xdr:rowOff>
    </xdr:from>
    <xdr:to>
      <xdr:col>33</xdr:col>
      <xdr:colOff>676275</xdr:colOff>
      <xdr:row>33</xdr:row>
      <xdr:rowOff>666750</xdr:rowOff>
    </xdr:to>
    <xdr:pic>
      <xdr:nvPicPr>
        <xdr:cNvPr id="67" name="Picture 66"/>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05885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57150</xdr:colOff>
      <xdr:row>33</xdr:row>
      <xdr:rowOff>57150</xdr:rowOff>
    </xdr:from>
    <xdr:to>
      <xdr:col>30</xdr:col>
      <xdr:colOff>666750</xdr:colOff>
      <xdr:row>33</xdr:row>
      <xdr:rowOff>666750</xdr:rowOff>
    </xdr:to>
    <xdr:pic>
      <xdr:nvPicPr>
        <xdr:cNvPr id="68" name="Picture 67"/>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077777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53</xdr:col>
      <xdr:colOff>57150</xdr:colOff>
      <xdr:row>33</xdr:row>
      <xdr:rowOff>57150</xdr:rowOff>
    </xdr:from>
    <xdr:to>
      <xdr:col>53</xdr:col>
      <xdr:colOff>666750</xdr:colOff>
      <xdr:row>33</xdr:row>
      <xdr:rowOff>666750</xdr:rowOff>
    </xdr:to>
    <xdr:pic>
      <xdr:nvPicPr>
        <xdr:cNvPr id="72" name="Picture 71"/>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357217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47625</xdr:colOff>
      <xdr:row>33</xdr:row>
      <xdr:rowOff>66675</xdr:rowOff>
    </xdr:from>
    <xdr:to>
      <xdr:col>54</xdr:col>
      <xdr:colOff>657225</xdr:colOff>
      <xdr:row>33</xdr:row>
      <xdr:rowOff>676275</xdr:rowOff>
    </xdr:to>
    <xdr:pic>
      <xdr:nvPicPr>
        <xdr:cNvPr id="73" name="Picture 72"/>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389792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57150</xdr:colOff>
      <xdr:row>33</xdr:row>
      <xdr:rowOff>66675</xdr:rowOff>
    </xdr:from>
    <xdr:to>
      <xdr:col>16</xdr:col>
      <xdr:colOff>685800</xdr:colOff>
      <xdr:row>33</xdr:row>
      <xdr:rowOff>695325</xdr:rowOff>
    </xdr:to>
    <xdr:pic>
      <xdr:nvPicPr>
        <xdr:cNvPr id="76" name="Picture 75"/>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7510700" y="390525"/>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38100</xdr:colOff>
      <xdr:row>33</xdr:row>
      <xdr:rowOff>57150</xdr:rowOff>
    </xdr:from>
    <xdr:to>
      <xdr:col>15</xdr:col>
      <xdr:colOff>666750</xdr:colOff>
      <xdr:row>33</xdr:row>
      <xdr:rowOff>685800</xdr:rowOff>
    </xdr:to>
    <xdr:pic>
      <xdr:nvPicPr>
        <xdr:cNvPr id="77" name="Picture 76"/>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422457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57150</xdr:colOff>
      <xdr:row>33</xdr:row>
      <xdr:rowOff>57150</xdr:rowOff>
    </xdr:from>
    <xdr:to>
      <xdr:col>40</xdr:col>
      <xdr:colOff>666750</xdr:colOff>
      <xdr:row>33</xdr:row>
      <xdr:rowOff>666750</xdr:rowOff>
    </xdr:to>
    <xdr:pic>
      <xdr:nvPicPr>
        <xdr:cNvPr id="78" name="Picture 77"/>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226534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57150</xdr:colOff>
      <xdr:row>33</xdr:row>
      <xdr:rowOff>66675</xdr:rowOff>
    </xdr:from>
    <xdr:to>
      <xdr:col>51</xdr:col>
      <xdr:colOff>666750</xdr:colOff>
      <xdr:row>33</xdr:row>
      <xdr:rowOff>676275</xdr:rowOff>
    </xdr:to>
    <xdr:pic>
      <xdr:nvPicPr>
        <xdr:cNvPr id="79" name="Picture 78"/>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585912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57150</xdr:colOff>
      <xdr:row>33</xdr:row>
      <xdr:rowOff>47625</xdr:rowOff>
    </xdr:from>
    <xdr:to>
      <xdr:col>52</xdr:col>
      <xdr:colOff>666750</xdr:colOff>
      <xdr:row>33</xdr:row>
      <xdr:rowOff>657225</xdr:rowOff>
    </xdr:to>
    <xdr:pic>
      <xdr:nvPicPr>
        <xdr:cNvPr id="80" name="Picture 79"/>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61858325" y="3714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66675</xdr:colOff>
      <xdr:row>33</xdr:row>
      <xdr:rowOff>57150</xdr:rowOff>
    </xdr:from>
    <xdr:to>
      <xdr:col>43</xdr:col>
      <xdr:colOff>676275</xdr:colOff>
      <xdr:row>33</xdr:row>
      <xdr:rowOff>666750</xdr:rowOff>
    </xdr:to>
    <xdr:pic>
      <xdr:nvPicPr>
        <xdr:cNvPr id="81" name="Picture 80"/>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3246417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66675</xdr:colOff>
      <xdr:row>33</xdr:row>
      <xdr:rowOff>57150</xdr:rowOff>
    </xdr:from>
    <xdr:to>
      <xdr:col>37</xdr:col>
      <xdr:colOff>676275</xdr:colOff>
      <xdr:row>33</xdr:row>
      <xdr:rowOff>666750</xdr:rowOff>
    </xdr:to>
    <xdr:pic>
      <xdr:nvPicPr>
        <xdr:cNvPr id="82" name="Picture 81"/>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28617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xdr:col>
      <xdr:colOff>47625</xdr:colOff>
      <xdr:row>33</xdr:row>
      <xdr:rowOff>66675</xdr:rowOff>
    </xdr:from>
    <xdr:to>
      <xdr:col>44</xdr:col>
      <xdr:colOff>657225</xdr:colOff>
      <xdr:row>33</xdr:row>
      <xdr:rowOff>676275</xdr:rowOff>
    </xdr:to>
    <xdr:pic>
      <xdr:nvPicPr>
        <xdr:cNvPr id="84" name="Picture 83"/>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357122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66675</xdr:colOff>
      <xdr:row>33</xdr:row>
      <xdr:rowOff>57150</xdr:rowOff>
    </xdr:from>
    <xdr:to>
      <xdr:col>42</xdr:col>
      <xdr:colOff>676275</xdr:colOff>
      <xdr:row>33</xdr:row>
      <xdr:rowOff>666750</xdr:rowOff>
    </xdr:to>
    <xdr:pic>
      <xdr:nvPicPr>
        <xdr:cNvPr id="85" name="Picture 84"/>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91971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45</xdr:col>
      <xdr:colOff>66675</xdr:colOff>
      <xdr:row>33</xdr:row>
      <xdr:rowOff>66675</xdr:rowOff>
    </xdr:from>
    <xdr:to>
      <xdr:col>45</xdr:col>
      <xdr:colOff>676275</xdr:colOff>
      <xdr:row>33</xdr:row>
      <xdr:rowOff>676275</xdr:rowOff>
    </xdr:to>
    <xdr:pic>
      <xdr:nvPicPr>
        <xdr:cNvPr id="86" name="Picture 85"/>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389983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66675</xdr:colOff>
      <xdr:row>33</xdr:row>
      <xdr:rowOff>57150</xdr:rowOff>
    </xdr:from>
    <xdr:to>
      <xdr:col>38</xdr:col>
      <xdr:colOff>676275</xdr:colOff>
      <xdr:row>33</xdr:row>
      <xdr:rowOff>666750</xdr:rowOff>
    </xdr:to>
    <xdr:pic>
      <xdr:nvPicPr>
        <xdr:cNvPr id="87" name="Picture 86"/>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161288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66675</xdr:colOff>
      <xdr:row>33</xdr:row>
      <xdr:rowOff>66675</xdr:rowOff>
    </xdr:from>
    <xdr:to>
      <xdr:col>41</xdr:col>
      <xdr:colOff>676275</xdr:colOff>
      <xdr:row>33</xdr:row>
      <xdr:rowOff>676275</xdr:rowOff>
    </xdr:to>
    <xdr:pic>
      <xdr:nvPicPr>
        <xdr:cNvPr id="88" name="Picture 87"/>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259300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57150</xdr:colOff>
      <xdr:row>33</xdr:row>
      <xdr:rowOff>66675</xdr:rowOff>
    </xdr:from>
    <xdr:to>
      <xdr:col>39</xdr:col>
      <xdr:colOff>666750</xdr:colOff>
      <xdr:row>33</xdr:row>
      <xdr:rowOff>676275</xdr:rowOff>
    </xdr:to>
    <xdr:pic>
      <xdr:nvPicPr>
        <xdr:cNvPr id="89" name="Picture 88"/>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193863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57150</xdr:colOff>
      <xdr:row>33</xdr:row>
      <xdr:rowOff>66675</xdr:rowOff>
    </xdr:from>
    <xdr:to>
      <xdr:col>35</xdr:col>
      <xdr:colOff>666750</xdr:colOff>
      <xdr:row>33</xdr:row>
      <xdr:rowOff>676275</xdr:rowOff>
    </xdr:to>
    <xdr:pic>
      <xdr:nvPicPr>
        <xdr:cNvPr id="90" name="Picture 89"/>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063180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57150</xdr:colOff>
      <xdr:row>33</xdr:row>
      <xdr:rowOff>66675</xdr:rowOff>
    </xdr:from>
    <xdr:to>
      <xdr:col>36</xdr:col>
      <xdr:colOff>666750</xdr:colOff>
      <xdr:row>33</xdr:row>
      <xdr:rowOff>676275</xdr:rowOff>
    </xdr:to>
    <xdr:pic>
      <xdr:nvPicPr>
        <xdr:cNvPr id="91" name="Picture 90"/>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095851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704850</xdr:colOff>
      <xdr:row>33</xdr:row>
      <xdr:rowOff>66675</xdr:rowOff>
    </xdr:from>
    <xdr:to>
      <xdr:col>39</xdr:col>
      <xdr:colOff>1314450</xdr:colOff>
      <xdr:row>33</xdr:row>
      <xdr:rowOff>676275</xdr:rowOff>
    </xdr:to>
    <xdr:pic>
      <xdr:nvPicPr>
        <xdr:cNvPr id="92" name="Picture 91"/>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200340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752475</xdr:colOff>
      <xdr:row>33</xdr:row>
      <xdr:rowOff>47625</xdr:rowOff>
    </xdr:from>
    <xdr:to>
      <xdr:col>38</xdr:col>
      <xdr:colOff>1390650</xdr:colOff>
      <xdr:row>33</xdr:row>
      <xdr:rowOff>676275</xdr:rowOff>
    </xdr:to>
    <xdr:pic>
      <xdr:nvPicPr>
        <xdr:cNvPr id="93" name="Picture 92"/>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16814600" y="371475"/>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733425</xdr:colOff>
      <xdr:row>33</xdr:row>
      <xdr:rowOff>66675</xdr:rowOff>
    </xdr:from>
    <xdr:to>
      <xdr:col>50</xdr:col>
      <xdr:colOff>1343025</xdr:colOff>
      <xdr:row>33</xdr:row>
      <xdr:rowOff>676275</xdr:rowOff>
    </xdr:to>
    <xdr:pic>
      <xdr:nvPicPr>
        <xdr:cNvPr id="95" name="Picture 94"/>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560004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95250</xdr:colOff>
      <xdr:row>33</xdr:row>
      <xdr:rowOff>66675</xdr:rowOff>
    </xdr:from>
    <xdr:to>
      <xdr:col>50</xdr:col>
      <xdr:colOff>704850</xdr:colOff>
      <xdr:row>33</xdr:row>
      <xdr:rowOff>676275</xdr:rowOff>
    </xdr:to>
    <xdr:pic>
      <xdr:nvPicPr>
        <xdr:cNvPr id="96" name="Picture 95"/>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553622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57150</xdr:colOff>
      <xdr:row>33</xdr:row>
      <xdr:rowOff>57150</xdr:rowOff>
    </xdr:from>
    <xdr:to>
      <xdr:col>22</xdr:col>
      <xdr:colOff>695325</xdr:colOff>
      <xdr:row>33</xdr:row>
      <xdr:rowOff>685800</xdr:rowOff>
    </xdr:to>
    <xdr:pic>
      <xdr:nvPicPr>
        <xdr:cNvPr id="48" name="Picture 47"/>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80181450" y="381000"/>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38100</xdr:colOff>
      <xdr:row>33</xdr:row>
      <xdr:rowOff>47625</xdr:rowOff>
    </xdr:from>
    <xdr:to>
      <xdr:col>20</xdr:col>
      <xdr:colOff>676275</xdr:colOff>
      <xdr:row>33</xdr:row>
      <xdr:rowOff>676275</xdr:rowOff>
    </xdr:to>
    <xdr:pic>
      <xdr:nvPicPr>
        <xdr:cNvPr id="49" name="Picture 48"/>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57292875" y="371475"/>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57150</xdr:colOff>
      <xdr:row>33</xdr:row>
      <xdr:rowOff>47625</xdr:rowOff>
    </xdr:from>
    <xdr:to>
      <xdr:col>21</xdr:col>
      <xdr:colOff>666750</xdr:colOff>
      <xdr:row>33</xdr:row>
      <xdr:rowOff>657225</xdr:rowOff>
    </xdr:to>
    <xdr:pic>
      <xdr:nvPicPr>
        <xdr:cNvPr id="50" name="Picture 49"/>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60579000" y="3714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57150</xdr:colOff>
      <xdr:row>33</xdr:row>
      <xdr:rowOff>66675</xdr:rowOff>
    </xdr:from>
    <xdr:to>
      <xdr:col>19</xdr:col>
      <xdr:colOff>666750</xdr:colOff>
      <xdr:row>33</xdr:row>
      <xdr:rowOff>676275</xdr:rowOff>
    </xdr:to>
    <xdr:pic>
      <xdr:nvPicPr>
        <xdr:cNvPr id="51" name="Picture 50"/>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703802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66675</xdr:colOff>
      <xdr:row>33</xdr:row>
      <xdr:rowOff>66675</xdr:rowOff>
    </xdr:from>
    <xdr:to>
      <xdr:col>18</xdr:col>
      <xdr:colOff>676275</xdr:colOff>
      <xdr:row>33</xdr:row>
      <xdr:rowOff>676275</xdr:rowOff>
    </xdr:to>
    <xdr:pic>
      <xdr:nvPicPr>
        <xdr:cNvPr id="52" name="Picture 51"/>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671226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57150</xdr:colOff>
      <xdr:row>33</xdr:row>
      <xdr:rowOff>57150</xdr:rowOff>
    </xdr:from>
    <xdr:to>
      <xdr:col>17</xdr:col>
      <xdr:colOff>666750</xdr:colOff>
      <xdr:row>33</xdr:row>
      <xdr:rowOff>666750</xdr:rowOff>
    </xdr:to>
    <xdr:pic>
      <xdr:nvPicPr>
        <xdr:cNvPr id="53" name="Picture 52"/>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475107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57150</xdr:colOff>
      <xdr:row>33</xdr:row>
      <xdr:rowOff>66675</xdr:rowOff>
    </xdr:from>
    <xdr:to>
      <xdr:col>9</xdr:col>
      <xdr:colOff>666750</xdr:colOff>
      <xdr:row>33</xdr:row>
      <xdr:rowOff>676275</xdr:rowOff>
    </xdr:to>
    <xdr:pic>
      <xdr:nvPicPr>
        <xdr:cNvPr id="47" name="Picture 46"/>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213741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85725</xdr:colOff>
      <xdr:row>33</xdr:row>
      <xdr:rowOff>47625</xdr:rowOff>
    </xdr:from>
    <xdr:to>
      <xdr:col>14</xdr:col>
      <xdr:colOff>716661</xdr:colOff>
      <xdr:row>33</xdr:row>
      <xdr:rowOff>678561</xdr:rowOff>
    </xdr:to>
    <xdr:pic>
      <xdr:nvPicPr>
        <xdr:cNvPr id="54" name="Picture 53" descr="kd2.jpg"/>
        <xdr:cNvPicPr>
          <a:picLocks noChangeAspect="1"/>
        </xdr:cNvPicPr>
      </xdr:nvPicPr>
      <xdr:blipFill>
        <a:blip xmlns:r="http://schemas.openxmlformats.org/officeDocument/2006/relationships" r:embed="rId39" cstate="print"/>
        <a:stretch>
          <a:fillRect/>
        </a:stretch>
      </xdr:blipFill>
      <xdr:spPr>
        <a:xfrm>
          <a:off x="37738050" y="371475"/>
          <a:ext cx="630936" cy="630936"/>
        </a:xfrm>
        <a:prstGeom prst="rect">
          <a:avLst/>
        </a:prstGeom>
      </xdr:spPr>
    </xdr:pic>
    <xdr:clientData/>
  </xdr:twoCellAnchor>
  <xdr:twoCellAnchor editAs="oneCell">
    <xdr:from>
      <xdr:col>11</xdr:col>
      <xdr:colOff>76200</xdr:colOff>
      <xdr:row>33</xdr:row>
      <xdr:rowOff>66675</xdr:rowOff>
    </xdr:from>
    <xdr:to>
      <xdr:col>11</xdr:col>
      <xdr:colOff>707136</xdr:colOff>
      <xdr:row>33</xdr:row>
      <xdr:rowOff>697611</xdr:rowOff>
    </xdr:to>
    <xdr:pic>
      <xdr:nvPicPr>
        <xdr:cNvPr id="55" name="Picture 54" descr="HanK3.jpg"/>
        <xdr:cNvPicPr>
          <a:picLocks noChangeAspect="1"/>
        </xdr:cNvPicPr>
      </xdr:nvPicPr>
      <xdr:blipFill>
        <a:blip xmlns:r="http://schemas.openxmlformats.org/officeDocument/2006/relationships" r:embed="rId40" cstate="print"/>
        <a:stretch>
          <a:fillRect/>
        </a:stretch>
      </xdr:blipFill>
      <xdr:spPr>
        <a:xfrm>
          <a:off x="27927300" y="390525"/>
          <a:ext cx="630936" cy="630936"/>
        </a:xfrm>
        <a:prstGeom prst="rect">
          <a:avLst/>
        </a:prstGeom>
      </xdr:spPr>
    </xdr:pic>
    <xdr:clientData/>
  </xdr:twoCellAnchor>
  <xdr:twoCellAnchor editAs="oneCell">
    <xdr:from>
      <xdr:col>12</xdr:col>
      <xdr:colOff>57150</xdr:colOff>
      <xdr:row>33</xdr:row>
      <xdr:rowOff>47625</xdr:rowOff>
    </xdr:from>
    <xdr:to>
      <xdr:col>12</xdr:col>
      <xdr:colOff>688086</xdr:colOff>
      <xdr:row>33</xdr:row>
      <xdr:rowOff>678561</xdr:rowOff>
    </xdr:to>
    <xdr:pic>
      <xdr:nvPicPr>
        <xdr:cNvPr id="56" name="Picture 55" descr="jakk1.jpg"/>
        <xdr:cNvPicPr>
          <a:picLocks noChangeAspect="1"/>
        </xdr:cNvPicPr>
      </xdr:nvPicPr>
      <xdr:blipFill>
        <a:blip xmlns:r="http://schemas.openxmlformats.org/officeDocument/2006/relationships" r:embed="rId41" cstate="print"/>
        <a:stretch>
          <a:fillRect/>
        </a:stretch>
      </xdr:blipFill>
      <xdr:spPr>
        <a:xfrm>
          <a:off x="31175325" y="371475"/>
          <a:ext cx="630936" cy="630936"/>
        </a:xfrm>
        <a:prstGeom prst="rect">
          <a:avLst/>
        </a:prstGeom>
      </xdr:spPr>
    </xdr:pic>
    <xdr:clientData/>
  </xdr:twoCellAnchor>
  <xdr:twoCellAnchor editAs="oneCell">
    <xdr:from>
      <xdr:col>10</xdr:col>
      <xdr:colOff>66675</xdr:colOff>
      <xdr:row>33</xdr:row>
      <xdr:rowOff>47625</xdr:rowOff>
    </xdr:from>
    <xdr:to>
      <xdr:col>10</xdr:col>
      <xdr:colOff>697611</xdr:colOff>
      <xdr:row>33</xdr:row>
      <xdr:rowOff>678561</xdr:rowOff>
    </xdr:to>
    <xdr:pic>
      <xdr:nvPicPr>
        <xdr:cNvPr id="57" name="Picture 56" descr="zev1.jpg"/>
        <xdr:cNvPicPr>
          <a:picLocks noChangeAspect="1"/>
        </xdr:cNvPicPr>
      </xdr:nvPicPr>
      <xdr:blipFill>
        <a:blip xmlns:r="http://schemas.openxmlformats.org/officeDocument/2006/relationships" r:embed="rId42" cstate="print"/>
        <a:stretch>
          <a:fillRect/>
        </a:stretch>
      </xdr:blipFill>
      <xdr:spPr>
        <a:xfrm>
          <a:off x="24650700" y="371475"/>
          <a:ext cx="630936" cy="630936"/>
        </a:xfrm>
        <a:prstGeom prst="rect">
          <a:avLst/>
        </a:prstGeom>
      </xdr:spPr>
    </xdr:pic>
    <xdr:clientData/>
  </xdr:twoCellAnchor>
  <xdr:twoCellAnchor editAs="oneCell">
    <xdr:from>
      <xdr:col>13</xdr:col>
      <xdr:colOff>57150</xdr:colOff>
      <xdr:row>33</xdr:row>
      <xdr:rowOff>47625</xdr:rowOff>
    </xdr:from>
    <xdr:to>
      <xdr:col>13</xdr:col>
      <xdr:colOff>688086</xdr:colOff>
      <xdr:row>33</xdr:row>
      <xdr:rowOff>678561</xdr:rowOff>
    </xdr:to>
    <xdr:pic>
      <xdr:nvPicPr>
        <xdr:cNvPr id="58" name="Picture 57" descr="Kal_a.jpg"/>
        <xdr:cNvPicPr>
          <a:picLocks noChangeAspect="1"/>
        </xdr:cNvPicPr>
      </xdr:nvPicPr>
      <xdr:blipFill>
        <a:blip xmlns:r="http://schemas.openxmlformats.org/officeDocument/2006/relationships" r:embed="rId43" cstate="print"/>
        <a:stretch>
          <a:fillRect/>
        </a:stretch>
      </xdr:blipFill>
      <xdr:spPr>
        <a:xfrm>
          <a:off x="34442400" y="371475"/>
          <a:ext cx="630936" cy="630936"/>
        </a:xfrm>
        <a:prstGeom prst="rect">
          <a:avLst/>
        </a:prstGeom>
      </xdr:spPr>
    </xdr:pic>
    <xdr:clientData/>
  </xdr:twoCellAnchor>
  <xdr:twoCellAnchor editAs="oneCell">
    <xdr:from>
      <xdr:col>34</xdr:col>
      <xdr:colOff>66675</xdr:colOff>
      <xdr:row>33</xdr:row>
      <xdr:rowOff>57150</xdr:rowOff>
    </xdr:from>
    <xdr:to>
      <xdr:col>34</xdr:col>
      <xdr:colOff>676275</xdr:colOff>
      <xdr:row>33</xdr:row>
      <xdr:rowOff>666750</xdr:rowOff>
    </xdr:to>
    <xdr:pic>
      <xdr:nvPicPr>
        <xdr:cNvPr id="60" name="Picture 59"/>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1420749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57150</xdr:colOff>
      <xdr:row>33</xdr:row>
      <xdr:rowOff>57150</xdr:rowOff>
    </xdr:from>
    <xdr:to>
      <xdr:col>25</xdr:col>
      <xdr:colOff>666750</xdr:colOff>
      <xdr:row>33</xdr:row>
      <xdr:rowOff>666750</xdr:rowOff>
    </xdr:to>
    <xdr:pic>
      <xdr:nvPicPr>
        <xdr:cNvPr id="59" name="Picture 58"/>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01517450" y="127158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85725</xdr:colOff>
      <xdr:row>33</xdr:row>
      <xdr:rowOff>104775</xdr:rowOff>
    </xdr:from>
    <xdr:to>
      <xdr:col>23</xdr:col>
      <xdr:colOff>1304925</xdr:colOff>
      <xdr:row>33</xdr:row>
      <xdr:rowOff>1323975</xdr:rowOff>
    </xdr:to>
    <xdr:pic>
      <xdr:nvPicPr>
        <xdr:cNvPr id="61" name="Picture 60"/>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92535375" y="1276350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66675</xdr:colOff>
      <xdr:row>33</xdr:row>
      <xdr:rowOff>66675</xdr:rowOff>
    </xdr:from>
    <xdr:to>
      <xdr:col>24</xdr:col>
      <xdr:colOff>676275</xdr:colOff>
      <xdr:row>33</xdr:row>
      <xdr:rowOff>676275</xdr:rowOff>
    </xdr:to>
    <xdr:pic>
      <xdr:nvPicPr>
        <xdr:cNvPr id="62" name="Picture 61"/>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97021650" y="127254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47625</xdr:colOff>
      <xdr:row>33</xdr:row>
      <xdr:rowOff>38100</xdr:rowOff>
    </xdr:from>
    <xdr:to>
      <xdr:col>26</xdr:col>
      <xdr:colOff>657225</xdr:colOff>
      <xdr:row>33</xdr:row>
      <xdr:rowOff>647700</xdr:rowOff>
    </xdr:to>
    <xdr:pic>
      <xdr:nvPicPr>
        <xdr:cNvPr id="63" name="Picture 62"/>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106013250" y="126968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3"/>
  <sheetViews>
    <sheetView showGridLines="0" tabSelected="1" workbookViewId="0">
      <selection activeCell="G6" sqref="G6"/>
    </sheetView>
  </sheetViews>
  <sheetFormatPr defaultRowHeight="12.75" x14ac:dyDescent="0.2"/>
  <cols>
    <col min="1" max="1" width="28.140625" bestFit="1" customWidth="1"/>
    <col min="2" max="2" width="3.140625" customWidth="1"/>
    <col min="3" max="3" width="9.140625" style="58"/>
    <col min="4" max="6" width="9.140625" style="35"/>
    <col min="7" max="7" width="9.140625" style="30"/>
    <col min="8" max="10" width="13.42578125" style="2" customWidth="1"/>
    <col min="11" max="11" width="29" style="160" customWidth="1"/>
  </cols>
  <sheetData>
    <row r="1" spans="1:11" x14ac:dyDescent="0.2">
      <c r="A1" s="25" t="s">
        <v>3</v>
      </c>
      <c r="B1" s="25"/>
      <c r="C1" s="28" t="s">
        <v>40</v>
      </c>
      <c r="D1" s="29" t="s">
        <v>69</v>
      </c>
      <c r="E1" s="29" t="s">
        <v>70</v>
      </c>
      <c r="F1" s="29" t="s">
        <v>5</v>
      </c>
      <c r="G1" s="29" t="s">
        <v>73</v>
      </c>
      <c r="H1" s="29" t="s">
        <v>133</v>
      </c>
      <c r="I1" s="29" t="s">
        <v>4</v>
      </c>
      <c r="J1" s="29" t="s">
        <v>134</v>
      </c>
    </row>
    <row r="2" spans="1:11" x14ac:dyDescent="0.2">
      <c r="A2" s="31" t="s">
        <v>5288</v>
      </c>
      <c r="B2" s="31">
        <f t="shared" ref="B2:B31" si="0">IF(A2&lt;&gt;"  ",IF(A2=A1,B1+1,1),"")</f>
        <v>1</v>
      </c>
      <c r="C2" s="58">
        <f t="shared" ref="C2:C31" si="1">HLOOKUP(A2,Blocks,6,FALSE)</f>
        <v>9</v>
      </c>
      <c r="D2" s="35">
        <v>14</v>
      </c>
      <c r="E2" s="59">
        <f>SUM(C2:D2)</f>
        <v>23</v>
      </c>
      <c r="F2" s="35">
        <f t="shared" ref="F2:F31" si="2">HLOOKUP($A2,Blocks,2,FALSE)</f>
        <v>0</v>
      </c>
      <c r="G2" s="33">
        <f t="shared" ref="G2:G8" si="3">VLOOKUP(F2,CL,2,FALSE)</f>
        <v>0</v>
      </c>
      <c r="H2" s="35">
        <f t="shared" ref="H2:H31" si="4">HLOOKUP($K2,Tracker,20,FALSE)</f>
        <v>96</v>
      </c>
      <c r="I2" s="35">
        <f t="shared" ref="I2:I31" si="5">HLOOKUP($K2,Tracker,23,FALSE)</f>
        <v>0</v>
      </c>
      <c r="J2" s="35">
        <f t="shared" ref="J2:J31" si="6">HLOOKUP($K2,Tracker,6,FALSE)</f>
        <v>9</v>
      </c>
      <c r="K2" s="160" t="str">
        <f>A2&amp;" - "&amp;B2</f>
        <v>Zeven Thanas - 1</v>
      </c>
    </row>
    <row r="3" spans="1:11" x14ac:dyDescent="0.2">
      <c r="A3" s="31" t="s">
        <v>5289</v>
      </c>
      <c r="B3" s="31">
        <f t="shared" si="0"/>
        <v>1</v>
      </c>
      <c r="C3" s="58">
        <f t="shared" si="1"/>
        <v>8</v>
      </c>
      <c r="D3" s="35">
        <v>15</v>
      </c>
      <c r="E3" s="59">
        <v>22</v>
      </c>
      <c r="F3" s="35">
        <f t="shared" si="2"/>
        <v>0</v>
      </c>
      <c r="G3" s="33">
        <f t="shared" si="3"/>
        <v>0</v>
      </c>
      <c r="H3" s="35">
        <f t="shared" si="4"/>
        <v>80</v>
      </c>
      <c r="I3" s="35">
        <f t="shared" si="5"/>
        <v>0</v>
      </c>
      <c r="J3" s="35">
        <f t="shared" si="6"/>
        <v>8</v>
      </c>
      <c r="K3" s="160" t="str">
        <f t="shared" ref="K3:K31" si="7">A3&amp;" - "&amp;B3</f>
        <v>HanK - 1</v>
      </c>
    </row>
    <row r="4" spans="1:11" x14ac:dyDescent="0.2">
      <c r="A4" s="31" t="s">
        <v>5287</v>
      </c>
      <c r="B4" s="31">
        <f t="shared" si="0"/>
        <v>1</v>
      </c>
      <c r="C4" s="58">
        <f t="shared" si="1"/>
        <v>6</v>
      </c>
      <c r="D4" s="35">
        <v>15</v>
      </c>
      <c r="E4" s="59">
        <f t="shared" ref="E4:E31" si="8">SUM(C4:D4)</f>
        <v>21</v>
      </c>
      <c r="F4" s="35">
        <f t="shared" si="2"/>
        <v>0</v>
      </c>
      <c r="G4" s="33">
        <f t="shared" si="3"/>
        <v>0</v>
      </c>
      <c r="H4" s="35">
        <f t="shared" si="4"/>
        <v>50</v>
      </c>
      <c r="I4" s="35">
        <f t="shared" si="5"/>
        <v>0</v>
      </c>
      <c r="J4" s="35">
        <f t="shared" si="6"/>
        <v>6</v>
      </c>
      <c r="K4" s="160" t="str">
        <f t="shared" si="7"/>
        <v>Arlynn Varss - 1</v>
      </c>
    </row>
    <row r="5" spans="1:11" x14ac:dyDescent="0.2">
      <c r="A5" s="31" t="s">
        <v>5112</v>
      </c>
      <c r="B5" s="31">
        <f t="shared" si="0"/>
        <v>1</v>
      </c>
      <c r="C5" s="58">
        <f t="shared" si="1"/>
        <v>6</v>
      </c>
      <c r="D5" s="35">
        <v>12</v>
      </c>
      <c r="E5" s="59">
        <f t="shared" si="8"/>
        <v>18</v>
      </c>
      <c r="F5" s="35">
        <f t="shared" si="2"/>
        <v>0</v>
      </c>
      <c r="G5" s="33">
        <f t="shared" si="3"/>
        <v>0</v>
      </c>
      <c r="H5" s="35">
        <f t="shared" si="4"/>
        <v>46</v>
      </c>
      <c r="I5" s="35">
        <f t="shared" si="5"/>
        <v>0</v>
      </c>
      <c r="J5" s="35">
        <f t="shared" si="6"/>
        <v>6</v>
      </c>
      <c r="K5" s="160" t="str">
        <f t="shared" si="7"/>
        <v>Asheemi Ta - 1</v>
      </c>
    </row>
    <row r="6" spans="1:11" x14ac:dyDescent="0.2">
      <c r="A6" s="31" t="s">
        <v>5264</v>
      </c>
      <c r="B6" s="31">
        <f t="shared" si="0"/>
        <v>1</v>
      </c>
      <c r="C6" s="58">
        <f t="shared" si="1"/>
        <v>3</v>
      </c>
      <c r="D6" s="35">
        <v>12</v>
      </c>
      <c r="E6" s="59">
        <f t="shared" si="8"/>
        <v>15</v>
      </c>
      <c r="F6" s="35">
        <f t="shared" si="2"/>
        <v>0</v>
      </c>
      <c r="G6" s="33">
        <f t="shared" si="3"/>
        <v>0</v>
      </c>
      <c r="H6" s="35">
        <f t="shared" si="4"/>
        <v>41</v>
      </c>
      <c r="I6" s="35">
        <f t="shared" si="5"/>
        <v>0</v>
      </c>
      <c r="J6" s="35">
        <f t="shared" si="6"/>
        <v>3</v>
      </c>
      <c r="K6" s="160" t="str">
        <f t="shared" si="7"/>
        <v>Nautolan padawan - CL3 - 1</v>
      </c>
    </row>
    <row r="7" spans="1:11" x14ac:dyDescent="0.2">
      <c r="A7" s="31" t="s">
        <v>5249</v>
      </c>
      <c r="B7" s="31">
        <f t="shared" si="0"/>
        <v>1</v>
      </c>
      <c r="C7" s="58">
        <f t="shared" si="1"/>
        <v>0</v>
      </c>
      <c r="D7" s="35">
        <v>8</v>
      </c>
      <c r="E7" s="59">
        <f t="shared" si="8"/>
        <v>8</v>
      </c>
      <c r="F7" s="35">
        <f t="shared" si="2"/>
        <v>3</v>
      </c>
      <c r="G7" s="33">
        <f t="shared" si="3"/>
        <v>600</v>
      </c>
      <c r="H7" s="35">
        <f t="shared" si="4"/>
        <v>-11</v>
      </c>
      <c r="I7" s="35" t="str">
        <f t="shared" si="5"/>
        <v>Killed</v>
      </c>
      <c r="J7" s="35">
        <f t="shared" si="6"/>
        <v>0</v>
      </c>
      <c r="K7" s="160" t="str">
        <f t="shared" si="7"/>
        <v>Kath Hound - CL3 - 1</v>
      </c>
    </row>
    <row r="8" spans="1:11" x14ac:dyDescent="0.2">
      <c r="A8" s="31" t="s">
        <v>5249</v>
      </c>
      <c r="B8" s="31">
        <f t="shared" si="0"/>
        <v>2</v>
      </c>
      <c r="C8" s="58">
        <f t="shared" si="1"/>
        <v>0</v>
      </c>
      <c r="D8" s="35">
        <v>8</v>
      </c>
      <c r="E8" s="59">
        <f t="shared" si="8"/>
        <v>8</v>
      </c>
      <c r="F8" s="35">
        <f t="shared" si="2"/>
        <v>3</v>
      </c>
      <c r="G8" s="33">
        <f t="shared" si="3"/>
        <v>600</v>
      </c>
      <c r="H8" s="35">
        <f t="shared" si="4"/>
        <v>-11</v>
      </c>
      <c r="I8" s="35" t="str">
        <f t="shared" si="5"/>
        <v>killed</v>
      </c>
      <c r="J8" s="35">
        <f t="shared" si="6"/>
        <v>0</v>
      </c>
      <c r="K8" s="160" t="str">
        <f t="shared" si="7"/>
        <v>Kath Hound - CL3 - 2</v>
      </c>
    </row>
    <row r="9" spans="1:11" x14ac:dyDescent="0.2">
      <c r="A9" s="31" t="s">
        <v>5249</v>
      </c>
      <c r="B9" s="31">
        <f t="shared" si="0"/>
        <v>3</v>
      </c>
      <c r="C9" s="58">
        <f t="shared" si="1"/>
        <v>0</v>
      </c>
      <c r="D9" s="35">
        <v>8</v>
      </c>
      <c r="E9" s="59">
        <f t="shared" si="8"/>
        <v>8</v>
      </c>
      <c r="F9" s="35">
        <f t="shared" si="2"/>
        <v>3</v>
      </c>
      <c r="H9" s="35">
        <f t="shared" si="4"/>
        <v>18</v>
      </c>
      <c r="I9" s="35">
        <f t="shared" si="5"/>
        <v>0</v>
      </c>
      <c r="J9" s="35">
        <f t="shared" si="6"/>
        <v>0</v>
      </c>
      <c r="K9" s="160" t="str">
        <f t="shared" si="7"/>
        <v>Kath Hound - CL3 - 3</v>
      </c>
    </row>
    <row r="10" spans="1:11" x14ac:dyDescent="0.2">
      <c r="A10" s="31" t="s">
        <v>5249</v>
      </c>
      <c r="B10" s="31">
        <f t="shared" si="0"/>
        <v>4</v>
      </c>
      <c r="C10" s="58">
        <f t="shared" si="1"/>
        <v>0</v>
      </c>
      <c r="D10" s="35">
        <v>8</v>
      </c>
      <c r="E10" s="59">
        <f t="shared" si="8"/>
        <v>8</v>
      </c>
      <c r="F10" s="35">
        <f t="shared" si="2"/>
        <v>3</v>
      </c>
      <c r="H10" s="35">
        <f t="shared" si="4"/>
        <v>18</v>
      </c>
      <c r="I10" s="35">
        <f t="shared" si="5"/>
        <v>0</v>
      </c>
      <c r="J10" s="35">
        <f t="shared" si="6"/>
        <v>0</v>
      </c>
      <c r="K10" s="160" t="str">
        <f t="shared" si="7"/>
        <v>Kath Hound - CL3 - 4</v>
      </c>
    </row>
    <row r="11" spans="1:11" x14ac:dyDescent="0.2">
      <c r="A11" s="31" t="s">
        <v>5249</v>
      </c>
      <c r="B11" s="31">
        <f t="shared" si="0"/>
        <v>5</v>
      </c>
      <c r="C11" s="58">
        <f t="shared" si="1"/>
        <v>0</v>
      </c>
      <c r="D11" s="35">
        <v>8</v>
      </c>
      <c r="E11" s="59">
        <f t="shared" si="8"/>
        <v>8</v>
      </c>
      <c r="F11" s="35">
        <f t="shared" si="2"/>
        <v>3</v>
      </c>
      <c r="G11" s="30">
        <f t="shared" ref="G11:G31" si="9">VLOOKUP(F11,CL,2,FALSE)</f>
        <v>600</v>
      </c>
      <c r="H11" s="35">
        <f t="shared" si="4"/>
        <v>-6</v>
      </c>
      <c r="I11" s="35" t="str">
        <f t="shared" si="5"/>
        <v>killed</v>
      </c>
      <c r="J11" s="35">
        <f t="shared" si="6"/>
        <v>0</v>
      </c>
      <c r="K11" s="160" t="str">
        <f t="shared" si="7"/>
        <v>Kath Hound - CL3 - 5</v>
      </c>
    </row>
    <row r="12" spans="1:11" x14ac:dyDescent="0.2">
      <c r="A12" s="31" t="s">
        <v>5249</v>
      </c>
      <c r="B12" s="31">
        <f t="shared" si="0"/>
        <v>6</v>
      </c>
      <c r="C12" s="58">
        <f t="shared" si="1"/>
        <v>0</v>
      </c>
      <c r="D12" s="35">
        <v>8</v>
      </c>
      <c r="E12" s="59">
        <f t="shared" si="8"/>
        <v>8</v>
      </c>
      <c r="F12" s="35">
        <f t="shared" si="2"/>
        <v>3</v>
      </c>
      <c r="G12" s="30">
        <f t="shared" si="9"/>
        <v>600</v>
      </c>
      <c r="H12" s="35">
        <f t="shared" si="4"/>
        <v>-6</v>
      </c>
      <c r="I12" s="35" t="str">
        <f t="shared" si="5"/>
        <v>killed</v>
      </c>
      <c r="J12" s="35">
        <f t="shared" si="6"/>
        <v>0</v>
      </c>
      <c r="K12" s="160" t="str">
        <f t="shared" si="7"/>
        <v>Kath Hound - CL3 - 6</v>
      </c>
    </row>
    <row r="13" spans="1:11" x14ac:dyDescent="0.2">
      <c r="A13" s="31" t="s">
        <v>5249</v>
      </c>
      <c r="B13" s="31">
        <f t="shared" si="0"/>
        <v>7</v>
      </c>
      <c r="C13" s="58">
        <f t="shared" si="1"/>
        <v>0</v>
      </c>
      <c r="D13" s="35">
        <v>8</v>
      </c>
      <c r="E13" s="59">
        <f t="shared" si="8"/>
        <v>8</v>
      </c>
      <c r="F13" s="35">
        <f t="shared" si="2"/>
        <v>3</v>
      </c>
      <c r="G13" s="30">
        <f t="shared" si="9"/>
        <v>600</v>
      </c>
      <c r="H13" s="35">
        <f t="shared" si="4"/>
        <v>-10</v>
      </c>
      <c r="I13" s="35" t="str">
        <f t="shared" si="5"/>
        <v>Killed</v>
      </c>
      <c r="J13" s="35">
        <f t="shared" si="6"/>
        <v>0</v>
      </c>
      <c r="K13" s="160" t="str">
        <f t="shared" si="7"/>
        <v>Kath Hound - CL3 - 7</v>
      </c>
    </row>
    <row r="14" spans="1:11" x14ac:dyDescent="0.2">
      <c r="A14" s="31" t="s">
        <v>5249</v>
      </c>
      <c r="B14" s="31">
        <f t="shared" si="0"/>
        <v>8</v>
      </c>
      <c r="C14" s="58">
        <f t="shared" si="1"/>
        <v>0</v>
      </c>
      <c r="D14" s="35">
        <v>8</v>
      </c>
      <c r="E14" s="59">
        <f t="shared" si="8"/>
        <v>8</v>
      </c>
      <c r="F14" s="35">
        <f t="shared" si="2"/>
        <v>3</v>
      </c>
      <c r="G14" s="30">
        <f t="shared" si="9"/>
        <v>600</v>
      </c>
      <c r="H14" s="35">
        <f t="shared" si="4"/>
        <v>-2</v>
      </c>
      <c r="I14" s="35" t="str">
        <f t="shared" si="5"/>
        <v>killed</v>
      </c>
      <c r="J14" s="35">
        <f t="shared" si="6"/>
        <v>0</v>
      </c>
      <c r="K14" s="160" t="str">
        <f t="shared" si="7"/>
        <v>Kath Hound - CL3 - 8</v>
      </c>
    </row>
    <row r="15" spans="1:11" x14ac:dyDescent="0.2">
      <c r="A15" s="31" t="s">
        <v>5254</v>
      </c>
      <c r="B15" s="31">
        <f t="shared" si="0"/>
        <v>1</v>
      </c>
      <c r="C15" s="58">
        <f t="shared" si="1"/>
        <v>0</v>
      </c>
      <c r="D15" s="35">
        <v>3</v>
      </c>
      <c r="E15" s="59">
        <f t="shared" si="8"/>
        <v>3</v>
      </c>
      <c r="F15" s="35">
        <f t="shared" si="2"/>
        <v>4</v>
      </c>
      <c r="G15" s="33">
        <f t="shared" si="9"/>
        <v>800</v>
      </c>
      <c r="H15" s="35">
        <f t="shared" si="4"/>
        <v>-1</v>
      </c>
      <c r="I15" s="35" t="str">
        <f t="shared" si="5"/>
        <v>Killed</v>
      </c>
      <c r="J15" s="35">
        <f t="shared" si="6"/>
        <v>0</v>
      </c>
      <c r="K15" s="160" t="str">
        <f t="shared" si="7"/>
        <v>Wampa - CL4 - 1</v>
      </c>
    </row>
    <row r="16" spans="1:11" x14ac:dyDescent="0.2">
      <c r="A16" s="31" t="s">
        <v>5254</v>
      </c>
      <c r="B16" s="31">
        <f t="shared" si="0"/>
        <v>2</v>
      </c>
      <c r="C16" s="58">
        <f t="shared" si="1"/>
        <v>0</v>
      </c>
      <c r="D16" s="35">
        <v>3</v>
      </c>
      <c r="E16" s="59">
        <f t="shared" si="8"/>
        <v>3</v>
      </c>
      <c r="F16" s="35">
        <f t="shared" si="2"/>
        <v>4</v>
      </c>
      <c r="G16" s="30">
        <f t="shared" si="9"/>
        <v>800</v>
      </c>
      <c r="H16" s="35">
        <f t="shared" si="4"/>
        <v>-18</v>
      </c>
      <c r="I16" s="35" t="str">
        <f t="shared" si="5"/>
        <v>killed</v>
      </c>
      <c r="J16" s="35">
        <f t="shared" si="6"/>
        <v>0</v>
      </c>
      <c r="K16" s="160" t="str">
        <f t="shared" si="7"/>
        <v>Wampa - CL4 - 2</v>
      </c>
    </row>
    <row r="17" spans="1:11" x14ac:dyDescent="0.2">
      <c r="A17" s="31" t="s">
        <v>5254</v>
      </c>
      <c r="B17" s="31">
        <f t="shared" si="0"/>
        <v>3</v>
      </c>
      <c r="C17" s="58">
        <f t="shared" si="1"/>
        <v>0</v>
      </c>
      <c r="D17" s="35">
        <v>3</v>
      </c>
      <c r="E17" s="59">
        <f t="shared" si="8"/>
        <v>3</v>
      </c>
      <c r="F17" s="35">
        <f t="shared" si="2"/>
        <v>4</v>
      </c>
      <c r="G17" s="33">
        <f t="shared" si="9"/>
        <v>800</v>
      </c>
      <c r="H17" s="35">
        <f t="shared" si="4"/>
        <v>-18</v>
      </c>
      <c r="I17" s="35">
        <f t="shared" si="5"/>
        <v>-1</v>
      </c>
      <c r="J17" s="35">
        <f t="shared" si="6"/>
        <v>0</v>
      </c>
      <c r="K17" s="160" t="str">
        <f t="shared" si="7"/>
        <v>Wampa - CL4 - 3</v>
      </c>
    </row>
    <row r="18" spans="1:11" x14ac:dyDescent="0.2">
      <c r="A18" s="31" t="s">
        <v>388</v>
      </c>
      <c r="B18" s="31" t="str">
        <f t="shared" si="0"/>
        <v/>
      </c>
      <c r="C18" s="58">
        <f t="shared" si="1"/>
        <v>0</v>
      </c>
      <c r="D18" s="35">
        <v>0</v>
      </c>
      <c r="E18" s="59">
        <f t="shared" si="8"/>
        <v>0</v>
      </c>
      <c r="F18" s="35" t="str">
        <f t="shared" si="2"/>
        <v>-</v>
      </c>
      <c r="G18" s="33">
        <f t="shared" si="9"/>
        <v>0</v>
      </c>
      <c r="H18" s="35">
        <f t="shared" si="4"/>
        <v>0</v>
      </c>
      <c r="I18" s="35">
        <f t="shared" si="5"/>
        <v>0</v>
      </c>
      <c r="J18" s="35">
        <f t="shared" si="6"/>
        <v>0</v>
      </c>
      <c r="K18" s="160" t="str">
        <f t="shared" si="7"/>
        <v xml:space="preserve">   - </v>
      </c>
    </row>
    <row r="19" spans="1:11" x14ac:dyDescent="0.2">
      <c r="A19" s="31" t="s">
        <v>388</v>
      </c>
      <c r="B19" s="31" t="str">
        <f t="shared" si="0"/>
        <v/>
      </c>
      <c r="C19" s="58">
        <f t="shared" si="1"/>
        <v>0</v>
      </c>
      <c r="D19" s="35">
        <v>0</v>
      </c>
      <c r="E19" s="59">
        <f t="shared" si="8"/>
        <v>0</v>
      </c>
      <c r="F19" s="35" t="str">
        <f t="shared" si="2"/>
        <v>-</v>
      </c>
      <c r="G19" s="33">
        <f t="shared" si="9"/>
        <v>0</v>
      </c>
      <c r="H19" s="35">
        <f t="shared" si="4"/>
        <v>0</v>
      </c>
      <c r="I19" s="35">
        <f t="shared" si="5"/>
        <v>0</v>
      </c>
      <c r="J19" s="35">
        <f t="shared" si="6"/>
        <v>0</v>
      </c>
      <c r="K19" s="160" t="str">
        <f t="shared" si="7"/>
        <v xml:space="preserve">   - </v>
      </c>
    </row>
    <row r="20" spans="1:11" x14ac:dyDescent="0.2">
      <c r="A20" s="31" t="s">
        <v>388</v>
      </c>
      <c r="B20" s="31" t="str">
        <f t="shared" si="0"/>
        <v/>
      </c>
      <c r="C20" s="58">
        <f t="shared" si="1"/>
        <v>0</v>
      </c>
      <c r="D20" s="35">
        <v>0</v>
      </c>
      <c r="E20" s="59">
        <f t="shared" si="8"/>
        <v>0</v>
      </c>
      <c r="F20" s="35" t="str">
        <f t="shared" si="2"/>
        <v>-</v>
      </c>
      <c r="G20" s="33">
        <f t="shared" si="9"/>
        <v>0</v>
      </c>
      <c r="H20" s="35">
        <f t="shared" si="4"/>
        <v>0</v>
      </c>
      <c r="I20" s="35">
        <f t="shared" si="5"/>
        <v>0</v>
      </c>
      <c r="J20" s="35">
        <f t="shared" si="6"/>
        <v>0</v>
      </c>
      <c r="K20" s="160" t="str">
        <f t="shared" si="7"/>
        <v xml:space="preserve">   - </v>
      </c>
    </row>
    <row r="21" spans="1:11" x14ac:dyDescent="0.2">
      <c r="A21" s="31" t="s">
        <v>388</v>
      </c>
      <c r="B21" s="31" t="str">
        <f t="shared" si="0"/>
        <v/>
      </c>
      <c r="C21" s="58">
        <f t="shared" si="1"/>
        <v>0</v>
      </c>
      <c r="D21" s="35">
        <v>0</v>
      </c>
      <c r="E21" s="59">
        <f t="shared" si="8"/>
        <v>0</v>
      </c>
      <c r="F21" s="35" t="str">
        <f t="shared" si="2"/>
        <v>-</v>
      </c>
      <c r="G21" s="33">
        <f t="shared" si="9"/>
        <v>0</v>
      </c>
      <c r="H21" s="35">
        <f t="shared" si="4"/>
        <v>0</v>
      </c>
      <c r="I21" s="35">
        <f t="shared" si="5"/>
        <v>0</v>
      </c>
      <c r="J21" s="35">
        <f t="shared" si="6"/>
        <v>0</v>
      </c>
      <c r="K21" s="160" t="str">
        <f t="shared" si="7"/>
        <v xml:space="preserve">   - </v>
      </c>
    </row>
    <row r="22" spans="1:11" x14ac:dyDescent="0.2">
      <c r="A22" s="31" t="s">
        <v>388</v>
      </c>
      <c r="B22" s="31" t="str">
        <f t="shared" si="0"/>
        <v/>
      </c>
      <c r="C22" s="58">
        <f t="shared" si="1"/>
        <v>0</v>
      </c>
      <c r="D22" s="35">
        <v>0</v>
      </c>
      <c r="E22" s="59">
        <f t="shared" si="8"/>
        <v>0</v>
      </c>
      <c r="F22" s="35" t="str">
        <f t="shared" si="2"/>
        <v>-</v>
      </c>
      <c r="G22" s="33">
        <f t="shared" si="9"/>
        <v>0</v>
      </c>
      <c r="H22" s="35">
        <f t="shared" si="4"/>
        <v>0</v>
      </c>
      <c r="I22" s="35">
        <f t="shared" si="5"/>
        <v>0</v>
      </c>
      <c r="J22" s="35">
        <f t="shared" si="6"/>
        <v>0</v>
      </c>
      <c r="K22" s="160" t="str">
        <f t="shared" si="7"/>
        <v xml:space="preserve">   - </v>
      </c>
    </row>
    <row r="23" spans="1:11" x14ac:dyDescent="0.2">
      <c r="A23" s="31" t="s">
        <v>388</v>
      </c>
      <c r="B23" s="31" t="str">
        <f t="shared" si="0"/>
        <v/>
      </c>
      <c r="C23" s="58">
        <f t="shared" si="1"/>
        <v>0</v>
      </c>
      <c r="D23" s="35">
        <v>0</v>
      </c>
      <c r="E23" s="59">
        <f t="shared" si="8"/>
        <v>0</v>
      </c>
      <c r="F23" s="35" t="str">
        <f t="shared" si="2"/>
        <v>-</v>
      </c>
      <c r="G23" s="33">
        <f t="shared" si="9"/>
        <v>0</v>
      </c>
      <c r="H23" s="35">
        <f t="shared" si="4"/>
        <v>0</v>
      </c>
      <c r="I23" s="35">
        <f t="shared" si="5"/>
        <v>0</v>
      </c>
      <c r="J23" s="35">
        <f t="shared" si="6"/>
        <v>0</v>
      </c>
      <c r="K23" s="160" t="str">
        <f t="shared" si="7"/>
        <v xml:space="preserve">   - </v>
      </c>
    </row>
    <row r="24" spans="1:11" x14ac:dyDescent="0.2">
      <c r="A24" s="31" t="s">
        <v>388</v>
      </c>
      <c r="B24" s="31" t="str">
        <f t="shared" si="0"/>
        <v/>
      </c>
      <c r="C24" s="58">
        <f t="shared" si="1"/>
        <v>0</v>
      </c>
      <c r="D24" s="35">
        <v>0</v>
      </c>
      <c r="E24" s="59">
        <f t="shared" si="8"/>
        <v>0</v>
      </c>
      <c r="F24" s="35" t="str">
        <f t="shared" si="2"/>
        <v>-</v>
      </c>
      <c r="G24" s="33">
        <f t="shared" si="9"/>
        <v>0</v>
      </c>
      <c r="H24" s="35">
        <f t="shared" si="4"/>
        <v>0</v>
      </c>
      <c r="I24" s="35">
        <f t="shared" si="5"/>
        <v>0</v>
      </c>
      <c r="J24" s="35">
        <f t="shared" si="6"/>
        <v>0</v>
      </c>
      <c r="K24" s="160" t="str">
        <f t="shared" si="7"/>
        <v xml:space="preserve">   - </v>
      </c>
    </row>
    <row r="25" spans="1:11" x14ac:dyDescent="0.2">
      <c r="A25" s="31" t="s">
        <v>388</v>
      </c>
      <c r="B25" s="31" t="str">
        <f t="shared" si="0"/>
        <v/>
      </c>
      <c r="C25" s="58">
        <f t="shared" si="1"/>
        <v>0</v>
      </c>
      <c r="D25" s="35">
        <v>0</v>
      </c>
      <c r="E25" s="59">
        <f t="shared" si="8"/>
        <v>0</v>
      </c>
      <c r="F25" s="35" t="str">
        <f t="shared" si="2"/>
        <v>-</v>
      </c>
      <c r="G25" s="33">
        <f t="shared" si="9"/>
        <v>0</v>
      </c>
      <c r="H25" s="35">
        <f t="shared" si="4"/>
        <v>0</v>
      </c>
      <c r="I25" s="35">
        <f t="shared" si="5"/>
        <v>0</v>
      </c>
      <c r="J25" s="35">
        <f t="shared" si="6"/>
        <v>0</v>
      </c>
      <c r="K25" s="160" t="str">
        <f t="shared" si="7"/>
        <v xml:space="preserve">   - </v>
      </c>
    </row>
    <row r="26" spans="1:11" x14ac:dyDescent="0.2">
      <c r="A26" s="31" t="s">
        <v>388</v>
      </c>
      <c r="B26" s="31" t="str">
        <f t="shared" si="0"/>
        <v/>
      </c>
      <c r="C26" s="58">
        <f t="shared" si="1"/>
        <v>0</v>
      </c>
      <c r="D26" s="35">
        <v>0</v>
      </c>
      <c r="E26" s="59">
        <f t="shared" si="8"/>
        <v>0</v>
      </c>
      <c r="F26" s="35" t="str">
        <f t="shared" si="2"/>
        <v>-</v>
      </c>
      <c r="G26" s="33">
        <f t="shared" si="9"/>
        <v>0</v>
      </c>
      <c r="H26" s="35">
        <f t="shared" si="4"/>
        <v>0</v>
      </c>
      <c r="I26" s="35">
        <f t="shared" si="5"/>
        <v>0</v>
      </c>
      <c r="J26" s="35">
        <f t="shared" si="6"/>
        <v>0</v>
      </c>
      <c r="K26" s="160" t="str">
        <f t="shared" si="7"/>
        <v xml:space="preserve">   - </v>
      </c>
    </row>
    <row r="27" spans="1:11" x14ac:dyDescent="0.2">
      <c r="A27" s="31" t="s">
        <v>388</v>
      </c>
      <c r="B27" s="31" t="str">
        <f t="shared" si="0"/>
        <v/>
      </c>
      <c r="C27" s="58">
        <f t="shared" si="1"/>
        <v>0</v>
      </c>
      <c r="D27" s="35">
        <v>0</v>
      </c>
      <c r="E27" s="59">
        <f t="shared" si="8"/>
        <v>0</v>
      </c>
      <c r="F27" s="35" t="str">
        <f t="shared" si="2"/>
        <v>-</v>
      </c>
      <c r="G27" s="33">
        <f t="shared" si="9"/>
        <v>0</v>
      </c>
      <c r="H27" s="35">
        <f t="shared" si="4"/>
        <v>0</v>
      </c>
      <c r="I27" s="35">
        <f t="shared" si="5"/>
        <v>0</v>
      </c>
      <c r="J27" s="35">
        <f t="shared" si="6"/>
        <v>0</v>
      </c>
      <c r="K27" s="160" t="str">
        <f t="shared" si="7"/>
        <v xml:space="preserve">   - </v>
      </c>
    </row>
    <row r="28" spans="1:11" x14ac:dyDescent="0.2">
      <c r="A28" s="31" t="s">
        <v>388</v>
      </c>
      <c r="B28" s="31" t="str">
        <f t="shared" si="0"/>
        <v/>
      </c>
      <c r="C28" s="58">
        <f t="shared" si="1"/>
        <v>0</v>
      </c>
      <c r="D28" s="35">
        <v>0</v>
      </c>
      <c r="E28" s="59">
        <f t="shared" si="8"/>
        <v>0</v>
      </c>
      <c r="F28" s="35" t="str">
        <f t="shared" si="2"/>
        <v>-</v>
      </c>
      <c r="G28" s="33">
        <f t="shared" si="9"/>
        <v>0</v>
      </c>
      <c r="H28" s="35">
        <f t="shared" si="4"/>
        <v>0</v>
      </c>
      <c r="I28" s="35">
        <f t="shared" si="5"/>
        <v>0</v>
      </c>
      <c r="J28" s="35">
        <f t="shared" si="6"/>
        <v>0</v>
      </c>
      <c r="K28" s="160" t="str">
        <f t="shared" si="7"/>
        <v xml:space="preserve">   - </v>
      </c>
    </row>
    <row r="29" spans="1:11" x14ac:dyDescent="0.2">
      <c r="A29" s="31" t="s">
        <v>388</v>
      </c>
      <c r="B29" s="31" t="str">
        <f t="shared" si="0"/>
        <v/>
      </c>
      <c r="C29" s="58">
        <f t="shared" si="1"/>
        <v>0</v>
      </c>
      <c r="D29" s="35">
        <v>0</v>
      </c>
      <c r="E29" s="59">
        <f t="shared" si="8"/>
        <v>0</v>
      </c>
      <c r="F29" s="35" t="str">
        <f t="shared" si="2"/>
        <v>-</v>
      </c>
      <c r="G29" s="33">
        <f t="shared" si="9"/>
        <v>0</v>
      </c>
      <c r="H29" s="35">
        <f t="shared" si="4"/>
        <v>0</v>
      </c>
      <c r="I29" s="35">
        <f t="shared" si="5"/>
        <v>0</v>
      </c>
      <c r="J29" s="35">
        <f t="shared" si="6"/>
        <v>0</v>
      </c>
      <c r="K29" s="160" t="str">
        <f t="shared" si="7"/>
        <v xml:space="preserve">   - </v>
      </c>
    </row>
    <row r="30" spans="1:11" x14ac:dyDescent="0.2">
      <c r="A30" s="31" t="s">
        <v>388</v>
      </c>
      <c r="B30" s="31" t="str">
        <f t="shared" si="0"/>
        <v/>
      </c>
      <c r="C30" s="58">
        <f t="shared" si="1"/>
        <v>0</v>
      </c>
      <c r="D30" s="35">
        <v>0</v>
      </c>
      <c r="E30" s="59">
        <f t="shared" si="8"/>
        <v>0</v>
      </c>
      <c r="F30" s="35" t="str">
        <f t="shared" si="2"/>
        <v>-</v>
      </c>
      <c r="G30" s="33">
        <f t="shared" si="9"/>
        <v>0</v>
      </c>
      <c r="H30" s="35">
        <f t="shared" si="4"/>
        <v>0</v>
      </c>
      <c r="I30" s="35">
        <f t="shared" si="5"/>
        <v>0</v>
      </c>
      <c r="J30" s="35">
        <f t="shared" si="6"/>
        <v>0</v>
      </c>
      <c r="K30" s="160" t="str">
        <f t="shared" si="7"/>
        <v xml:space="preserve">   - </v>
      </c>
    </row>
    <row r="31" spans="1:11" x14ac:dyDescent="0.2">
      <c r="A31" s="31" t="s">
        <v>388</v>
      </c>
      <c r="B31" s="31" t="str">
        <f t="shared" si="0"/>
        <v/>
      </c>
      <c r="C31" s="58">
        <f t="shared" si="1"/>
        <v>0</v>
      </c>
      <c r="D31" s="35">
        <v>0</v>
      </c>
      <c r="E31" s="59">
        <f t="shared" si="8"/>
        <v>0</v>
      </c>
      <c r="F31" s="35" t="str">
        <f t="shared" si="2"/>
        <v>-</v>
      </c>
      <c r="G31" s="33">
        <f t="shared" si="9"/>
        <v>0</v>
      </c>
      <c r="H31" s="35">
        <f t="shared" si="4"/>
        <v>0</v>
      </c>
      <c r="I31" s="35">
        <f t="shared" si="5"/>
        <v>0</v>
      </c>
      <c r="J31" s="35">
        <f t="shared" si="6"/>
        <v>0</v>
      </c>
      <c r="K31" s="160" t="str">
        <f t="shared" si="7"/>
        <v xml:space="preserve">   - </v>
      </c>
    </row>
    <row r="32" spans="1:11" ht="13.5" thickBot="1" x14ac:dyDescent="0.25">
      <c r="A32" s="3"/>
      <c r="B32" s="3"/>
      <c r="C32" s="60"/>
      <c r="D32" s="57"/>
      <c r="E32" s="61"/>
      <c r="F32" s="57"/>
      <c r="G32" s="34"/>
    </row>
    <row r="33" spans="5:7" ht="13.5" thickBot="1" x14ac:dyDescent="0.25">
      <c r="E33" s="162" t="s">
        <v>74</v>
      </c>
      <c r="F33" s="163">
        <f>COUNTIF(F2:F32,0)</f>
        <v>5</v>
      </c>
      <c r="G33" s="164">
        <f>SUM(G2:G32)/F33</f>
        <v>1200</v>
      </c>
    </row>
  </sheetData>
  <autoFilter ref="A1:J31">
    <sortState ref="A2:J31">
      <sortCondition descending="1" ref="E1:E31"/>
    </sortState>
  </autoFilter>
  <conditionalFormatting sqref="A2:G32">
    <cfRule type="expression" dxfId="716" priority="4" stopIfTrue="1">
      <formula>$F2&gt;0</formula>
    </cfRule>
  </conditionalFormatting>
  <conditionalFormatting sqref="H2:J31">
    <cfRule type="expression" dxfId="715" priority="3" stopIfTrue="1">
      <formula>$F2&gt;0</formula>
    </cfRule>
  </conditionalFormatting>
  <conditionalFormatting sqref="C2:J2 H2:J31">
    <cfRule type="expression" dxfId="714" priority="1" stopIfTrue="1">
      <formula>J2="Killed"</formula>
    </cfRule>
    <cfRule type="expression" dxfId="713" priority="2" stopIfTrue="1">
      <formula>J2="Helpless"</formula>
    </cfRule>
  </conditionalFormatting>
  <conditionalFormatting sqref="A2:B31">
    <cfRule type="expression" dxfId="712" priority="2269" stopIfTrue="1">
      <formula>I2="Killed"</formula>
    </cfRule>
    <cfRule type="expression" dxfId="711" priority="2270" stopIfTrue="1">
      <formula>I2="Helpless"</formula>
    </cfRule>
  </conditionalFormatting>
  <dataValidations count="1">
    <dataValidation type="list" allowBlank="1" showInputMessage="1" showErrorMessage="1" sqref="B32 A2:A32">
      <formula1>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O81"/>
  <sheetViews>
    <sheetView showGridLines="0" zoomScale="90" zoomScaleNormal="90" workbookViewId="0">
      <pane xSplit="2" ySplit="1" topLeftCell="F2" activePane="bottomRight" state="frozen"/>
      <selection activeCell="B1" sqref="B1"/>
      <selection pane="topRight" activeCell="C1" sqref="C1"/>
      <selection pane="bottomLeft" activeCell="B2" sqref="B2"/>
      <selection pane="bottomRight" activeCell="F56" sqref="F56:H56"/>
    </sheetView>
  </sheetViews>
  <sheetFormatPr defaultRowHeight="15" outlineLevelRow="1" outlineLevelCol="1" x14ac:dyDescent="0.2"/>
  <cols>
    <col min="1" max="1" width="5.5703125" style="6" hidden="1" customWidth="1" outlineLevel="1"/>
    <col min="2" max="2" width="39.85546875" style="124" customWidth="1" collapsed="1"/>
    <col min="3" max="3" width="7.7109375" style="6" customWidth="1"/>
    <col min="4" max="5" width="33.42578125" style="6" customWidth="1"/>
    <col min="6" max="6" width="7.7109375" style="6" customWidth="1"/>
    <col min="7" max="8" width="33.42578125" style="6" customWidth="1"/>
    <col min="9" max="9" width="7.7109375" style="6" customWidth="1"/>
    <col min="10" max="11" width="33.42578125" style="6" customWidth="1"/>
    <col min="12" max="12" width="7.7109375" style="6" customWidth="1"/>
    <col min="13" max="14" width="33.42578125" style="6" customWidth="1"/>
    <col min="15" max="15" width="7.7109375" style="6" customWidth="1"/>
    <col min="16" max="17" width="33.42578125" style="6" customWidth="1"/>
    <col min="18" max="18" width="7.7109375" style="6" customWidth="1"/>
    <col min="19" max="20" width="33.42578125" style="6" customWidth="1"/>
    <col min="21" max="21" width="7.7109375" style="6" customWidth="1"/>
    <col min="22" max="23" width="33.42578125" style="6" customWidth="1"/>
    <col min="24" max="24" width="7.7109375" style="6" customWidth="1"/>
    <col min="25" max="26" width="33.42578125" style="6" customWidth="1"/>
    <col min="27" max="27" width="7.7109375" style="6" customWidth="1"/>
    <col min="28" max="29" width="33.42578125" style="6" customWidth="1"/>
    <col min="30" max="30" width="7.7109375" style="6" customWidth="1"/>
    <col min="31" max="32" width="33.42578125" style="6" customWidth="1"/>
    <col min="33" max="33" width="7.7109375" style="6" customWidth="1"/>
    <col min="34" max="35" width="33.42578125" style="6" customWidth="1"/>
    <col min="36" max="36" width="7.7109375" style="6" customWidth="1"/>
    <col min="37" max="38" width="33.42578125" style="6" customWidth="1"/>
    <col min="39" max="39" width="7.7109375" style="6" customWidth="1"/>
    <col min="40" max="41" width="33.42578125" style="6" customWidth="1"/>
    <col min="42" max="42" width="7.7109375" style="6" customWidth="1"/>
    <col min="43" max="44" width="33.42578125" style="6" customWidth="1"/>
    <col min="45" max="45" width="7.7109375" style="6" customWidth="1"/>
    <col min="46" max="47" width="33.42578125" style="6" customWidth="1"/>
    <col min="48" max="48" width="7.7109375" style="6" customWidth="1"/>
    <col min="49" max="50" width="33.42578125" style="6" customWidth="1"/>
    <col min="51" max="51" width="7.7109375" style="6" customWidth="1"/>
    <col min="52" max="53" width="33.42578125" style="6" customWidth="1"/>
    <col min="54" max="54" width="7.7109375" style="6" customWidth="1"/>
    <col min="55" max="56" width="33.42578125" style="6" customWidth="1"/>
    <col min="57" max="57" width="7.7109375" style="6" customWidth="1"/>
    <col min="58" max="59" width="33.42578125" style="6" customWidth="1"/>
    <col min="60" max="60" width="7.7109375" style="6" customWidth="1"/>
    <col min="61" max="62" width="33.42578125" style="6" customWidth="1"/>
    <col min="63" max="63" width="7.7109375" style="6" customWidth="1"/>
    <col min="64" max="65" width="33.42578125" style="6" customWidth="1"/>
    <col min="66" max="66" width="7.7109375" style="6" customWidth="1"/>
    <col min="67" max="68" width="33.42578125" style="6" customWidth="1"/>
    <col min="69" max="69" width="7.7109375" style="6" customWidth="1"/>
    <col min="70" max="71" width="33.42578125" style="6" customWidth="1"/>
    <col min="72" max="72" width="7.7109375" style="6" customWidth="1"/>
    <col min="73" max="74" width="33.42578125" style="6" customWidth="1"/>
    <col min="75" max="75" width="7.7109375" style="6" customWidth="1"/>
    <col min="76" max="77" width="33.42578125" style="6" customWidth="1"/>
    <col min="78" max="78" width="7.7109375" style="6" customWidth="1"/>
    <col min="79" max="80" width="33.42578125" style="6" customWidth="1"/>
    <col min="81" max="81" width="7.7109375" style="6" customWidth="1"/>
    <col min="82" max="83" width="33.42578125" style="6" customWidth="1"/>
    <col min="84" max="84" width="7.7109375" style="6" customWidth="1"/>
    <col min="85" max="86" width="33.42578125" style="6" customWidth="1"/>
    <col min="87" max="87" width="7.7109375" style="6" customWidth="1"/>
    <col min="88" max="89" width="33.42578125" style="6" customWidth="1"/>
    <col min="90" max="90" width="7.7109375" style="6" customWidth="1"/>
    <col min="91" max="92" width="33.42578125" style="6" customWidth="1"/>
  </cols>
  <sheetData>
    <row r="1" spans="1:92" s="158" customFormat="1" ht="15.75" x14ac:dyDescent="0.25">
      <c r="A1" s="10"/>
      <c r="B1" s="157" t="s">
        <v>136</v>
      </c>
      <c r="C1" s="228" t="str">
        <f>'Battle Roster'!$K$2</f>
        <v>Zeven Thanas - 1</v>
      </c>
      <c r="D1" s="229"/>
      <c r="E1" s="230"/>
      <c r="F1" s="228" t="str">
        <f>'Battle Roster'!$K$3</f>
        <v>HanK - 1</v>
      </c>
      <c r="G1" s="229"/>
      <c r="H1" s="230"/>
      <c r="I1" s="228" t="str">
        <f>'Battle Roster'!$K$4</f>
        <v>Arlynn Varss - 1</v>
      </c>
      <c r="J1" s="229"/>
      <c r="K1" s="230"/>
      <c r="L1" s="228" t="str">
        <f>'Battle Roster'!$K$5</f>
        <v>Asheemi Ta - 1</v>
      </c>
      <c r="M1" s="229"/>
      <c r="N1" s="230"/>
      <c r="O1" s="228" t="str">
        <f>'Battle Roster'!$K$6</f>
        <v>Nautolan padawan - CL3 - 1</v>
      </c>
      <c r="P1" s="229"/>
      <c r="Q1" s="230"/>
      <c r="R1" s="228" t="str">
        <f>'Battle Roster'!$K$7</f>
        <v>Kath Hound - CL3 - 1</v>
      </c>
      <c r="S1" s="229"/>
      <c r="T1" s="230"/>
      <c r="U1" s="228" t="str">
        <f>'Battle Roster'!$K$8</f>
        <v>Kath Hound - CL3 - 2</v>
      </c>
      <c r="V1" s="229"/>
      <c r="W1" s="230"/>
      <c r="X1" s="228" t="str">
        <f>'Battle Roster'!$K$9</f>
        <v>Kath Hound - CL3 - 3</v>
      </c>
      <c r="Y1" s="229"/>
      <c r="Z1" s="230"/>
      <c r="AA1" s="228" t="str">
        <f>'Battle Roster'!$K$10</f>
        <v>Kath Hound - CL3 - 4</v>
      </c>
      <c r="AB1" s="229"/>
      <c r="AC1" s="230"/>
      <c r="AD1" s="228" t="str">
        <f>'Battle Roster'!$K$11</f>
        <v>Kath Hound - CL3 - 5</v>
      </c>
      <c r="AE1" s="229"/>
      <c r="AF1" s="230"/>
      <c r="AG1" s="228" t="str">
        <f>'Battle Roster'!$K$12</f>
        <v>Kath Hound - CL3 - 6</v>
      </c>
      <c r="AH1" s="229"/>
      <c r="AI1" s="230"/>
      <c r="AJ1" s="228" t="str">
        <f>'Battle Roster'!$K$13</f>
        <v>Kath Hound - CL3 - 7</v>
      </c>
      <c r="AK1" s="229"/>
      <c r="AL1" s="230"/>
      <c r="AM1" s="228" t="str">
        <f>'Battle Roster'!$K$14</f>
        <v>Kath Hound - CL3 - 8</v>
      </c>
      <c r="AN1" s="229"/>
      <c r="AO1" s="230"/>
      <c r="AP1" s="228" t="str">
        <f>'Battle Roster'!$K$15</f>
        <v>Wampa - CL4 - 1</v>
      </c>
      <c r="AQ1" s="229"/>
      <c r="AR1" s="230"/>
      <c r="AS1" s="228" t="str">
        <f>'Battle Roster'!$K$16</f>
        <v>Wampa - CL4 - 2</v>
      </c>
      <c r="AT1" s="229"/>
      <c r="AU1" s="230"/>
      <c r="AV1" s="228" t="str">
        <f>'Battle Roster'!$K$17</f>
        <v>Wampa - CL4 - 3</v>
      </c>
      <c r="AW1" s="229"/>
      <c r="AX1" s="230"/>
      <c r="AY1" s="228" t="str">
        <f>'Battle Roster'!$K$18</f>
        <v xml:space="preserve">   - </v>
      </c>
      <c r="AZ1" s="229"/>
      <c r="BA1" s="230"/>
      <c r="BB1" s="228" t="str">
        <f>'Battle Roster'!$K$19</f>
        <v xml:space="preserve">   - </v>
      </c>
      <c r="BC1" s="229"/>
      <c r="BD1" s="230"/>
      <c r="BE1" s="228" t="str">
        <f>'Battle Roster'!$K$20</f>
        <v xml:space="preserve">   - </v>
      </c>
      <c r="BF1" s="229"/>
      <c r="BG1" s="230"/>
      <c r="BH1" s="228" t="str">
        <f>'Battle Roster'!$K$21</f>
        <v xml:space="preserve">   - </v>
      </c>
      <c r="BI1" s="229"/>
      <c r="BJ1" s="230"/>
      <c r="BK1" s="228" t="str">
        <f>'Battle Roster'!$K$22</f>
        <v xml:space="preserve">   - </v>
      </c>
      <c r="BL1" s="229"/>
      <c r="BM1" s="230"/>
      <c r="BN1" s="228" t="str">
        <f>'Battle Roster'!$K$23</f>
        <v xml:space="preserve">   - </v>
      </c>
      <c r="BO1" s="229"/>
      <c r="BP1" s="230"/>
      <c r="BQ1" s="228" t="str">
        <f>'Battle Roster'!$K$24</f>
        <v xml:space="preserve">   - </v>
      </c>
      <c r="BR1" s="229"/>
      <c r="BS1" s="230"/>
      <c r="BT1" s="228" t="str">
        <f>'Battle Roster'!$K$25</f>
        <v xml:space="preserve">   - </v>
      </c>
      <c r="BU1" s="229"/>
      <c r="BV1" s="230"/>
      <c r="BW1" s="228" t="str">
        <f>'Battle Roster'!$K$26</f>
        <v xml:space="preserve">   - </v>
      </c>
      <c r="BX1" s="229"/>
      <c r="BY1" s="230"/>
      <c r="BZ1" s="228" t="str">
        <f>'Battle Roster'!$K$27</f>
        <v xml:space="preserve">   - </v>
      </c>
      <c r="CA1" s="229"/>
      <c r="CB1" s="230"/>
      <c r="CC1" s="228" t="str">
        <f>'Battle Roster'!$K$28</f>
        <v xml:space="preserve">   - </v>
      </c>
      <c r="CD1" s="229"/>
      <c r="CE1" s="230"/>
      <c r="CF1" s="228" t="str">
        <f>'Battle Roster'!$K$29</f>
        <v xml:space="preserve">   - </v>
      </c>
      <c r="CG1" s="229"/>
      <c r="CH1" s="230"/>
      <c r="CI1" s="228" t="str">
        <f>'Battle Roster'!$K$30</f>
        <v xml:space="preserve">   - </v>
      </c>
      <c r="CJ1" s="229"/>
      <c r="CK1" s="230"/>
      <c r="CL1" s="228" t="str">
        <f>'Battle Roster'!$K$31</f>
        <v xml:space="preserve">   - </v>
      </c>
      <c r="CM1" s="229"/>
      <c r="CN1" s="230"/>
    </row>
    <row r="2" spans="1:92" s="109" customFormat="1" ht="14.25" customHeight="1" x14ac:dyDescent="0.2">
      <c r="A2" s="106"/>
      <c r="B2" s="159"/>
      <c r="C2" s="232" t="str">
        <f>'Battle Roster'!$A$2</f>
        <v>Zeven Thanas</v>
      </c>
      <c r="D2" s="233"/>
      <c r="E2" s="234"/>
      <c r="F2" s="232" t="str">
        <f>'Battle Roster'!$A$3</f>
        <v>HanK</v>
      </c>
      <c r="G2" s="233"/>
      <c r="H2" s="234"/>
      <c r="I2" s="232" t="str">
        <f>'Battle Roster'!$A$4</f>
        <v>Arlynn Varss</v>
      </c>
      <c r="J2" s="233"/>
      <c r="K2" s="234"/>
      <c r="L2" s="232" t="str">
        <f>'Battle Roster'!$A$5</f>
        <v>Asheemi Ta</v>
      </c>
      <c r="M2" s="233"/>
      <c r="N2" s="234"/>
      <c r="O2" s="232" t="str">
        <f>'Battle Roster'!$A$6</f>
        <v>Nautolan padawan - CL3</v>
      </c>
      <c r="P2" s="233"/>
      <c r="Q2" s="234"/>
      <c r="R2" s="232" t="str">
        <f>'Battle Roster'!$A$7</f>
        <v>Kath Hound - CL3</v>
      </c>
      <c r="S2" s="233"/>
      <c r="T2" s="234"/>
      <c r="U2" s="232" t="str">
        <f>'Battle Roster'!$A$8</f>
        <v>Kath Hound - CL3</v>
      </c>
      <c r="V2" s="233"/>
      <c r="W2" s="234"/>
      <c r="X2" s="232" t="str">
        <f>'Battle Roster'!$A$9</f>
        <v>Kath Hound - CL3</v>
      </c>
      <c r="Y2" s="233"/>
      <c r="Z2" s="234"/>
      <c r="AA2" s="232" t="str">
        <f>'Battle Roster'!$A$10</f>
        <v>Kath Hound - CL3</v>
      </c>
      <c r="AB2" s="233"/>
      <c r="AC2" s="234"/>
      <c r="AD2" s="232" t="str">
        <f>'Battle Roster'!$A$11</f>
        <v>Kath Hound - CL3</v>
      </c>
      <c r="AE2" s="233"/>
      <c r="AF2" s="234"/>
      <c r="AG2" s="232" t="str">
        <f>'Battle Roster'!$A$12</f>
        <v>Kath Hound - CL3</v>
      </c>
      <c r="AH2" s="233"/>
      <c r="AI2" s="234"/>
      <c r="AJ2" s="232" t="str">
        <f>'Battle Roster'!$A$13</f>
        <v>Kath Hound - CL3</v>
      </c>
      <c r="AK2" s="233"/>
      <c r="AL2" s="234"/>
      <c r="AM2" s="232" t="str">
        <f>'Battle Roster'!$A$14</f>
        <v>Kath Hound - CL3</v>
      </c>
      <c r="AN2" s="233"/>
      <c r="AO2" s="234"/>
      <c r="AP2" s="232" t="str">
        <f>'Battle Roster'!$A$15</f>
        <v>Wampa - CL4</v>
      </c>
      <c r="AQ2" s="233"/>
      <c r="AR2" s="234"/>
      <c r="AS2" s="232" t="str">
        <f>'Battle Roster'!$A$16</f>
        <v>Wampa - CL4</v>
      </c>
      <c r="AT2" s="233"/>
      <c r="AU2" s="234"/>
      <c r="AV2" s="232" t="str">
        <f>'Battle Roster'!$A$17</f>
        <v>Wampa - CL4</v>
      </c>
      <c r="AW2" s="233"/>
      <c r="AX2" s="234"/>
      <c r="AY2" s="232" t="str">
        <f>'Battle Roster'!$A$18</f>
        <v xml:space="preserve">  </v>
      </c>
      <c r="AZ2" s="233"/>
      <c r="BA2" s="234"/>
      <c r="BB2" s="232" t="str">
        <f>'Battle Roster'!$A$19</f>
        <v xml:space="preserve">  </v>
      </c>
      <c r="BC2" s="233"/>
      <c r="BD2" s="234"/>
      <c r="BE2" s="232" t="str">
        <f>'Battle Roster'!$A$20</f>
        <v xml:space="preserve">  </v>
      </c>
      <c r="BF2" s="233"/>
      <c r="BG2" s="234"/>
      <c r="BH2" s="232" t="str">
        <f>'Battle Roster'!$A$21</f>
        <v xml:space="preserve">  </v>
      </c>
      <c r="BI2" s="233"/>
      <c r="BJ2" s="234"/>
      <c r="BK2" s="232" t="str">
        <f>'Battle Roster'!$A$22</f>
        <v xml:space="preserve">  </v>
      </c>
      <c r="BL2" s="233"/>
      <c r="BM2" s="234"/>
      <c r="BN2" s="232" t="str">
        <f>'Battle Roster'!$A$23</f>
        <v xml:space="preserve">  </v>
      </c>
      <c r="BO2" s="233"/>
      <c r="BP2" s="234"/>
      <c r="BQ2" s="232" t="str">
        <f>'Battle Roster'!$A$24</f>
        <v xml:space="preserve">  </v>
      </c>
      <c r="BR2" s="233"/>
      <c r="BS2" s="234"/>
      <c r="BT2" s="232" t="str">
        <f>'Battle Roster'!$A$25</f>
        <v xml:space="preserve">  </v>
      </c>
      <c r="BU2" s="233"/>
      <c r="BV2" s="234"/>
      <c r="BW2" s="232" t="str">
        <f>'Battle Roster'!$A$26</f>
        <v xml:space="preserve">  </v>
      </c>
      <c r="BX2" s="233"/>
      <c r="BY2" s="234"/>
      <c r="BZ2" s="232" t="str">
        <f>'Battle Roster'!$A$27</f>
        <v xml:space="preserve">  </v>
      </c>
      <c r="CA2" s="233"/>
      <c r="CB2" s="234"/>
      <c r="CC2" s="232" t="str">
        <f>'Battle Roster'!$A$28</f>
        <v xml:space="preserve">  </v>
      </c>
      <c r="CD2" s="233"/>
      <c r="CE2" s="234"/>
      <c r="CF2" s="232" t="str">
        <f>'Battle Roster'!$A$29</f>
        <v xml:space="preserve">  </v>
      </c>
      <c r="CG2" s="233"/>
      <c r="CH2" s="234"/>
      <c r="CI2" s="232" t="str">
        <f>'Battle Roster'!$A$30</f>
        <v xml:space="preserve">  </v>
      </c>
      <c r="CJ2" s="233"/>
      <c r="CK2" s="234"/>
      <c r="CL2" s="232" t="str">
        <f>'Battle Roster'!$A$31</f>
        <v xml:space="preserve">  </v>
      </c>
      <c r="CM2" s="233"/>
      <c r="CN2" s="234"/>
    </row>
    <row r="3" spans="1:92" s="108" customFormat="1" ht="15" customHeight="1" x14ac:dyDescent="0.2">
      <c r="A3" s="106">
        <v>3</v>
      </c>
      <c r="B3" s="110" t="s">
        <v>316</v>
      </c>
      <c r="C3" s="216" t="str">
        <f>HLOOKUP(C$2,Blocks,$A3,FALSE)</f>
        <v>Medium Human Jedi 5/scoundrel 3</v>
      </c>
      <c r="D3" s="217"/>
      <c r="E3" s="218"/>
      <c r="F3" s="216" t="str">
        <f>HLOOKUP(F$2,Blocks,$A3,FALSE)</f>
        <v>Medium Droid soldier 6</v>
      </c>
      <c r="G3" s="217"/>
      <c r="H3" s="218"/>
      <c r="I3" s="216" t="str">
        <f>HLOOKUP(I$2,Blocks,$A3,FALSE)</f>
        <v>Medium Human Jedi 3</v>
      </c>
      <c r="J3" s="217"/>
      <c r="K3" s="218"/>
      <c r="L3" s="216" t="str">
        <f>HLOOKUP(L$2,Blocks,$A3,FALSE)</f>
        <v>Medium Togruta scout 1/Jedi 2</v>
      </c>
      <c r="M3" s="217"/>
      <c r="N3" s="218"/>
      <c r="O3" s="216" t="str">
        <f>HLOOKUP(O$2,Blocks,$A3,FALSE)</f>
        <v>Medium Nautolan nonheroic 1/Jedi 3</v>
      </c>
      <c r="P3" s="217"/>
      <c r="Q3" s="218"/>
      <c r="R3" s="216" t="str">
        <f>HLOOKUP(R$2,Blocks,$A3,FALSE)</f>
        <v>Small beast 4</v>
      </c>
      <c r="S3" s="217"/>
      <c r="T3" s="218"/>
      <c r="U3" s="216" t="str">
        <f>HLOOKUP(U$2,Blocks,$A3,FALSE)</f>
        <v>Small beast 4</v>
      </c>
      <c r="V3" s="217"/>
      <c r="W3" s="218"/>
      <c r="X3" s="216" t="str">
        <f>HLOOKUP(X$2,Blocks,$A3,FALSE)</f>
        <v>Small beast 4</v>
      </c>
      <c r="Y3" s="217"/>
      <c r="Z3" s="218"/>
      <c r="AA3" s="216" t="str">
        <f>HLOOKUP(AA$2,Blocks,$A3,FALSE)</f>
        <v>Small beast 4</v>
      </c>
      <c r="AB3" s="217"/>
      <c r="AC3" s="218"/>
      <c r="AD3" s="216" t="str">
        <f>HLOOKUP(AD$2,Blocks,$A3,FALSE)</f>
        <v>Small beast 4</v>
      </c>
      <c r="AE3" s="217"/>
      <c r="AF3" s="218"/>
      <c r="AG3" s="216" t="str">
        <f>HLOOKUP(AG$2,Blocks,$A3,FALSE)</f>
        <v>Small beast 4</v>
      </c>
      <c r="AH3" s="217"/>
      <c r="AI3" s="218"/>
      <c r="AJ3" s="216" t="str">
        <f>HLOOKUP(AJ$2,Blocks,$A3,FALSE)</f>
        <v>Small beast 4</v>
      </c>
      <c r="AK3" s="217"/>
      <c r="AL3" s="218"/>
      <c r="AM3" s="216" t="str">
        <f>HLOOKUP(AM$2,Blocks,$A3,FALSE)</f>
        <v>Small beast 4</v>
      </c>
      <c r="AN3" s="217"/>
      <c r="AO3" s="218"/>
      <c r="AP3" s="216" t="str">
        <f>HLOOKUP(AP$2,Blocks,$A3,FALSE)</f>
        <v>Large arctic beast 5</v>
      </c>
      <c r="AQ3" s="217"/>
      <c r="AR3" s="218"/>
      <c r="AS3" s="216" t="str">
        <f>HLOOKUP(AS$2,Blocks,$A3,FALSE)</f>
        <v>Large arctic beast 5</v>
      </c>
      <c r="AT3" s="217"/>
      <c r="AU3" s="218"/>
      <c r="AV3" s="216" t="str">
        <f>HLOOKUP(AV$2,Blocks,$A3,FALSE)</f>
        <v>Large arctic beast 5</v>
      </c>
      <c r="AW3" s="217"/>
      <c r="AX3" s="218"/>
      <c r="AY3" s="216" t="str">
        <f>HLOOKUP(AY$2,Blocks,$A3,FALSE)</f>
        <v xml:space="preserve"> </v>
      </c>
      <c r="AZ3" s="217"/>
      <c r="BA3" s="218"/>
      <c r="BB3" s="216" t="str">
        <f>HLOOKUP(BB$2,Blocks,$A3,FALSE)</f>
        <v xml:space="preserve"> </v>
      </c>
      <c r="BC3" s="217"/>
      <c r="BD3" s="218"/>
      <c r="BE3" s="216" t="str">
        <f>HLOOKUP(BE$2,Blocks,$A3,FALSE)</f>
        <v xml:space="preserve"> </v>
      </c>
      <c r="BF3" s="217"/>
      <c r="BG3" s="218"/>
      <c r="BH3" s="216" t="str">
        <f>HLOOKUP(BH$2,Blocks,$A3,FALSE)</f>
        <v xml:space="preserve"> </v>
      </c>
      <c r="BI3" s="217"/>
      <c r="BJ3" s="218"/>
      <c r="BK3" s="216" t="str">
        <f>HLOOKUP(BK$2,Blocks,$A3,FALSE)</f>
        <v xml:space="preserve"> </v>
      </c>
      <c r="BL3" s="217"/>
      <c r="BM3" s="218"/>
      <c r="BN3" s="216" t="str">
        <f>HLOOKUP(BN$2,Blocks,$A3,FALSE)</f>
        <v xml:space="preserve"> </v>
      </c>
      <c r="BO3" s="217"/>
      <c r="BP3" s="218"/>
      <c r="BQ3" s="216" t="str">
        <f>HLOOKUP(BQ$2,Blocks,$A3,FALSE)</f>
        <v xml:space="preserve"> </v>
      </c>
      <c r="BR3" s="217"/>
      <c r="BS3" s="218"/>
      <c r="BT3" s="216" t="str">
        <f>HLOOKUP(BT$2,Blocks,$A3,FALSE)</f>
        <v xml:space="preserve"> </v>
      </c>
      <c r="BU3" s="217"/>
      <c r="BV3" s="218"/>
      <c r="BW3" s="216" t="str">
        <f>HLOOKUP(BW$2,Blocks,$A3,FALSE)</f>
        <v xml:space="preserve"> </v>
      </c>
      <c r="BX3" s="217"/>
      <c r="BY3" s="218"/>
      <c r="BZ3" s="216" t="str">
        <f>HLOOKUP(BZ$2,Blocks,$A3,FALSE)</f>
        <v xml:space="preserve"> </v>
      </c>
      <c r="CA3" s="217"/>
      <c r="CB3" s="218"/>
      <c r="CC3" s="216" t="str">
        <f>HLOOKUP(CC$2,Blocks,$A3,FALSE)</f>
        <v xml:space="preserve"> </v>
      </c>
      <c r="CD3" s="217"/>
      <c r="CE3" s="218"/>
      <c r="CF3" s="216" t="str">
        <f>HLOOKUP(CF$2,Blocks,$A3,FALSE)</f>
        <v xml:space="preserve"> </v>
      </c>
      <c r="CG3" s="217"/>
      <c r="CH3" s="218"/>
      <c r="CI3" s="216" t="str">
        <f>HLOOKUP(CI$2,Blocks,$A3,FALSE)</f>
        <v xml:space="preserve"> </v>
      </c>
      <c r="CJ3" s="217"/>
      <c r="CK3" s="218"/>
      <c r="CL3" s="216" t="str">
        <f>HLOOKUP(CL$2,Blocks,$A3,FALSE)</f>
        <v xml:space="preserve"> </v>
      </c>
      <c r="CM3" s="217"/>
      <c r="CN3" s="218"/>
    </row>
    <row r="4" spans="1:92" ht="15" hidden="1" customHeight="1" outlineLevel="1" x14ac:dyDescent="0.2">
      <c r="A4" s="6">
        <f>A3+1</f>
        <v>4</v>
      </c>
      <c r="B4" s="111" t="s">
        <v>39</v>
      </c>
      <c r="C4" s="134">
        <f>HLOOKUP(C$2,Blocks,$A4,FALSE)</f>
        <v>1</v>
      </c>
      <c r="D4" s="104"/>
      <c r="E4" s="105"/>
      <c r="F4" s="134">
        <f>HLOOKUP(F$2,Blocks,$A4,FALSE)</f>
        <v>1</v>
      </c>
      <c r="G4" s="104"/>
      <c r="H4" s="105"/>
      <c r="I4" s="134">
        <f>HLOOKUP(I$2,Blocks,$A4,FALSE)</f>
        <v>1</v>
      </c>
      <c r="J4" s="104"/>
      <c r="K4" s="105"/>
      <c r="L4" s="134">
        <f>HLOOKUP(L$2,Blocks,$A4,FALSE)</f>
        <v>3</v>
      </c>
      <c r="M4" s="104"/>
      <c r="N4" s="105"/>
      <c r="O4" s="134">
        <f>HLOOKUP(O$2,Blocks,$A4,FALSE)</f>
        <v>0</v>
      </c>
      <c r="P4" s="104"/>
      <c r="Q4" s="105"/>
      <c r="R4" s="134">
        <f>HLOOKUP(R$2,Blocks,$A4,FALSE)</f>
        <v>0</v>
      </c>
      <c r="S4" s="104"/>
      <c r="T4" s="105"/>
      <c r="U4" s="134">
        <f>HLOOKUP(U$2,Blocks,$A4,FALSE)</f>
        <v>0</v>
      </c>
      <c r="V4" s="104"/>
      <c r="W4" s="105"/>
      <c r="X4" s="134">
        <f>HLOOKUP(X$2,Blocks,$A4,FALSE)</f>
        <v>0</v>
      </c>
      <c r="Y4" s="104"/>
      <c r="Z4" s="105"/>
      <c r="AA4" s="134">
        <f>HLOOKUP(AA$2,Blocks,$A4,FALSE)</f>
        <v>0</v>
      </c>
      <c r="AB4" s="104"/>
      <c r="AC4" s="105"/>
      <c r="AD4" s="134">
        <f>HLOOKUP(AD$2,Blocks,$A4,FALSE)</f>
        <v>0</v>
      </c>
      <c r="AE4" s="104"/>
      <c r="AF4" s="105"/>
      <c r="AG4" s="134">
        <f>HLOOKUP(AG$2,Blocks,$A4,FALSE)</f>
        <v>0</v>
      </c>
      <c r="AH4" s="104"/>
      <c r="AI4" s="105"/>
      <c r="AJ4" s="134">
        <f>HLOOKUP(AJ$2,Blocks,$A4,FALSE)</f>
        <v>0</v>
      </c>
      <c r="AK4" s="104"/>
      <c r="AL4" s="105"/>
      <c r="AM4" s="134">
        <f>HLOOKUP(AM$2,Blocks,$A4,FALSE)</f>
        <v>0</v>
      </c>
      <c r="AN4" s="104"/>
      <c r="AO4" s="105"/>
      <c r="AP4" s="134">
        <f>HLOOKUP(AP$2,Blocks,$A4,FALSE)</f>
        <v>0</v>
      </c>
      <c r="AQ4" s="104"/>
      <c r="AR4" s="105"/>
      <c r="AS4" s="134">
        <f>HLOOKUP(AS$2,Blocks,$A4,FALSE)</f>
        <v>0</v>
      </c>
      <c r="AT4" s="104"/>
      <c r="AU4" s="105"/>
      <c r="AV4" s="134">
        <f>HLOOKUP(AV$2,Blocks,$A4,FALSE)</f>
        <v>0</v>
      </c>
      <c r="AW4" s="104"/>
      <c r="AX4" s="105"/>
      <c r="AY4" s="134">
        <f>HLOOKUP(AY$2,Blocks,$A4,FALSE)</f>
        <v>0</v>
      </c>
      <c r="AZ4" s="104"/>
      <c r="BA4" s="105"/>
      <c r="BB4" s="134">
        <f>HLOOKUP(BB$2,Blocks,$A4,FALSE)</f>
        <v>0</v>
      </c>
      <c r="BC4" s="104"/>
      <c r="BD4" s="105"/>
      <c r="BE4" s="134">
        <f>HLOOKUP(BE$2,Blocks,$A4,FALSE)</f>
        <v>0</v>
      </c>
      <c r="BF4" s="104"/>
      <c r="BG4" s="105"/>
      <c r="BH4" s="134">
        <f>HLOOKUP(BH$2,Blocks,$A4,FALSE)</f>
        <v>0</v>
      </c>
      <c r="BI4" s="104"/>
      <c r="BJ4" s="105"/>
      <c r="BK4" s="134">
        <f>HLOOKUP(BK$2,Blocks,$A4,FALSE)</f>
        <v>0</v>
      </c>
      <c r="BL4" s="104"/>
      <c r="BM4" s="105"/>
      <c r="BN4" s="134">
        <f>HLOOKUP(BN$2,Blocks,$A4,FALSE)</f>
        <v>0</v>
      </c>
      <c r="BO4" s="104"/>
      <c r="BP4" s="105"/>
      <c r="BQ4" s="134">
        <f>HLOOKUP(BQ$2,Blocks,$A4,FALSE)</f>
        <v>0</v>
      </c>
      <c r="BR4" s="104"/>
      <c r="BS4" s="105"/>
      <c r="BT4" s="134">
        <f>HLOOKUP(BT$2,Blocks,$A4,FALSE)</f>
        <v>0</v>
      </c>
      <c r="BU4" s="104"/>
      <c r="BV4" s="105"/>
      <c r="BW4" s="134">
        <f>HLOOKUP(BW$2,Blocks,$A4,FALSE)</f>
        <v>0</v>
      </c>
      <c r="BX4" s="104"/>
      <c r="BY4" s="105"/>
      <c r="BZ4" s="134">
        <f>HLOOKUP(BZ$2,Blocks,$A4,FALSE)</f>
        <v>0</v>
      </c>
      <c r="CA4" s="104"/>
      <c r="CB4" s="105"/>
      <c r="CC4" s="134">
        <f>HLOOKUP(CC$2,Blocks,$A4,FALSE)</f>
        <v>0</v>
      </c>
      <c r="CD4" s="104"/>
      <c r="CE4" s="105"/>
      <c r="CF4" s="134">
        <f>HLOOKUP(CF$2,Blocks,$A4,FALSE)</f>
        <v>0</v>
      </c>
      <c r="CG4" s="104"/>
      <c r="CH4" s="105"/>
      <c r="CI4" s="134">
        <f>HLOOKUP(CI$2,Blocks,$A4,FALSE)</f>
        <v>0</v>
      </c>
      <c r="CJ4" s="104"/>
      <c r="CK4" s="105"/>
      <c r="CL4" s="134">
        <f>HLOOKUP(CL$2,Blocks,$A4,FALSE)</f>
        <v>0</v>
      </c>
      <c r="CM4" s="104"/>
      <c r="CN4" s="105"/>
    </row>
    <row r="5" spans="1:92" ht="15" hidden="1" customHeight="1" outlineLevel="1" x14ac:dyDescent="0.2">
      <c r="A5" s="6">
        <f>A4+1</f>
        <v>5</v>
      </c>
      <c r="B5" s="111" t="s">
        <v>199</v>
      </c>
      <c r="C5" s="134">
        <f>HLOOKUP(C$2,Blocks,$A5,FALSE)</f>
        <v>0</v>
      </c>
      <c r="D5" s="125" t="s">
        <v>315</v>
      </c>
      <c r="E5" s="126" t="s">
        <v>314</v>
      </c>
      <c r="F5" s="134">
        <f>HLOOKUP(F$2,Blocks,$A5,FALSE)</f>
        <v>0</v>
      </c>
      <c r="G5" s="125" t="s">
        <v>315</v>
      </c>
      <c r="H5" s="126" t="s">
        <v>314</v>
      </c>
      <c r="I5" s="134">
        <f>HLOOKUP(I$2,Blocks,$A5,FALSE)</f>
        <v>0</v>
      </c>
      <c r="J5" s="125" t="s">
        <v>315</v>
      </c>
      <c r="K5" s="126" t="s">
        <v>314</v>
      </c>
      <c r="L5" s="134">
        <f>HLOOKUP(L$2,Blocks,$A5,FALSE)</f>
        <v>0</v>
      </c>
      <c r="M5" s="125" t="s">
        <v>315</v>
      </c>
      <c r="N5" s="126" t="s">
        <v>314</v>
      </c>
      <c r="O5" s="134">
        <f>HLOOKUP(O$2,Blocks,$A5,FALSE)</f>
        <v>0</v>
      </c>
      <c r="P5" s="125" t="s">
        <v>315</v>
      </c>
      <c r="Q5" s="126" t="s">
        <v>314</v>
      </c>
      <c r="R5" s="134">
        <f>HLOOKUP(R$2,Blocks,$A5,FALSE)</f>
        <v>0</v>
      </c>
      <c r="S5" s="125" t="s">
        <v>315</v>
      </c>
      <c r="T5" s="126" t="s">
        <v>314</v>
      </c>
      <c r="U5" s="134">
        <f>HLOOKUP(U$2,Blocks,$A5,FALSE)</f>
        <v>0</v>
      </c>
      <c r="V5" s="125" t="s">
        <v>315</v>
      </c>
      <c r="W5" s="126" t="s">
        <v>314</v>
      </c>
      <c r="X5" s="134">
        <f>HLOOKUP(X$2,Blocks,$A5,FALSE)</f>
        <v>0</v>
      </c>
      <c r="Y5" s="125" t="s">
        <v>315</v>
      </c>
      <c r="Z5" s="126" t="s">
        <v>314</v>
      </c>
      <c r="AA5" s="134">
        <f>HLOOKUP(AA$2,Blocks,$A5,FALSE)</f>
        <v>0</v>
      </c>
      <c r="AB5" s="125" t="s">
        <v>315</v>
      </c>
      <c r="AC5" s="126" t="s">
        <v>314</v>
      </c>
      <c r="AD5" s="134">
        <f>HLOOKUP(AD$2,Blocks,$A5,FALSE)</f>
        <v>0</v>
      </c>
      <c r="AE5" s="125" t="s">
        <v>315</v>
      </c>
      <c r="AF5" s="126" t="s">
        <v>314</v>
      </c>
      <c r="AG5" s="134">
        <f>HLOOKUP(AG$2,Blocks,$A5,FALSE)</f>
        <v>0</v>
      </c>
      <c r="AH5" s="125" t="s">
        <v>315</v>
      </c>
      <c r="AI5" s="126" t="s">
        <v>314</v>
      </c>
      <c r="AJ5" s="134">
        <f>HLOOKUP(AJ$2,Blocks,$A5,FALSE)</f>
        <v>0</v>
      </c>
      <c r="AK5" s="125" t="s">
        <v>315</v>
      </c>
      <c r="AL5" s="126" t="s">
        <v>314</v>
      </c>
      <c r="AM5" s="134">
        <f>HLOOKUP(AM$2,Blocks,$A5,FALSE)</f>
        <v>0</v>
      </c>
      <c r="AN5" s="125" t="s">
        <v>315</v>
      </c>
      <c r="AO5" s="126" t="s">
        <v>314</v>
      </c>
      <c r="AP5" s="134">
        <f>HLOOKUP(AP$2,Blocks,$A5,FALSE)</f>
        <v>0</v>
      </c>
      <c r="AQ5" s="125" t="s">
        <v>315</v>
      </c>
      <c r="AR5" s="126" t="s">
        <v>314</v>
      </c>
      <c r="AS5" s="134">
        <f>HLOOKUP(AS$2,Blocks,$A5,FALSE)</f>
        <v>0</v>
      </c>
      <c r="AT5" s="125" t="s">
        <v>315</v>
      </c>
      <c r="AU5" s="126" t="s">
        <v>314</v>
      </c>
      <c r="AV5" s="134">
        <f>HLOOKUP(AV$2,Blocks,$A5,FALSE)</f>
        <v>0</v>
      </c>
      <c r="AW5" s="125" t="s">
        <v>315</v>
      </c>
      <c r="AX5" s="126" t="s">
        <v>314</v>
      </c>
      <c r="AY5" s="134">
        <f>HLOOKUP(AY$2,Blocks,$A5,FALSE)</f>
        <v>0</v>
      </c>
      <c r="AZ5" s="125" t="s">
        <v>315</v>
      </c>
      <c r="BA5" s="126" t="s">
        <v>314</v>
      </c>
      <c r="BB5" s="134">
        <f>HLOOKUP(BB$2,Blocks,$A5,FALSE)</f>
        <v>0</v>
      </c>
      <c r="BC5" s="125" t="s">
        <v>315</v>
      </c>
      <c r="BD5" s="126" t="s">
        <v>314</v>
      </c>
      <c r="BE5" s="134">
        <f>HLOOKUP(BE$2,Blocks,$A5,FALSE)</f>
        <v>0</v>
      </c>
      <c r="BF5" s="125" t="s">
        <v>315</v>
      </c>
      <c r="BG5" s="126" t="s">
        <v>314</v>
      </c>
      <c r="BH5" s="134">
        <f>HLOOKUP(BH$2,Blocks,$A5,FALSE)</f>
        <v>0</v>
      </c>
      <c r="BI5" s="125" t="s">
        <v>315</v>
      </c>
      <c r="BJ5" s="126" t="s">
        <v>314</v>
      </c>
      <c r="BK5" s="134">
        <f>HLOOKUP(BK$2,Blocks,$A5,FALSE)</f>
        <v>0</v>
      </c>
      <c r="BL5" s="125" t="s">
        <v>315</v>
      </c>
      <c r="BM5" s="126" t="s">
        <v>314</v>
      </c>
      <c r="BN5" s="134">
        <f>HLOOKUP(BN$2,Blocks,$A5,FALSE)</f>
        <v>0</v>
      </c>
      <c r="BO5" s="125" t="s">
        <v>315</v>
      </c>
      <c r="BP5" s="126" t="s">
        <v>314</v>
      </c>
      <c r="BQ5" s="134">
        <f>HLOOKUP(BQ$2,Blocks,$A5,FALSE)</f>
        <v>0</v>
      </c>
      <c r="BR5" s="125" t="s">
        <v>315</v>
      </c>
      <c r="BS5" s="126" t="s">
        <v>314</v>
      </c>
      <c r="BT5" s="134">
        <f>HLOOKUP(BT$2,Blocks,$A5,FALSE)</f>
        <v>0</v>
      </c>
      <c r="BU5" s="125" t="s">
        <v>315</v>
      </c>
      <c r="BV5" s="126" t="s">
        <v>314</v>
      </c>
      <c r="BW5" s="134">
        <f>HLOOKUP(BW$2,Blocks,$A5,FALSE)</f>
        <v>0</v>
      </c>
      <c r="BX5" s="125" t="s">
        <v>315</v>
      </c>
      <c r="BY5" s="126" t="s">
        <v>314</v>
      </c>
      <c r="BZ5" s="134">
        <f>HLOOKUP(BZ$2,Blocks,$A5,FALSE)</f>
        <v>0</v>
      </c>
      <c r="CA5" s="125" t="s">
        <v>315</v>
      </c>
      <c r="CB5" s="126" t="s">
        <v>314</v>
      </c>
      <c r="CC5" s="134">
        <f>HLOOKUP(CC$2,Blocks,$A5,FALSE)</f>
        <v>0</v>
      </c>
      <c r="CD5" s="125" t="s">
        <v>315</v>
      </c>
      <c r="CE5" s="126" t="s">
        <v>314</v>
      </c>
      <c r="CF5" s="134">
        <f>HLOOKUP(CF$2,Blocks,$A5,FALSE)</f>
        <v>0</v>
      </c>
      <c r="CG5" s="125" t="s">
        <v>315</v>
      </c>
      <c r="CH5" s="126" t="s">
        <v>314</v>
      </c>
      <c r="CI5" s="134">
        <f>HLOOKUP(CI$2,Blocks,$A5,FALSE)</f>
        <v>0</v>
      </c>
      <c r="CJ5" s="125" t="s">
        <v>315</v>
      </c>
      <c r="CK5" s="126" t="s">
        <v>314</v>
      </c>
      <c r="CL5" s="134">
        <f>HLOOKUP(CL$2,Blocks,$A5,FALSE)</f>
        <v>0</v>
      </c>
      <c r="CM5" s="125" t="s">
        <v>315</v>
      </c>
      <c r="CN5" s="126" t="s">
        <v>314</v>
      </c>
    </row>
    <row r="6" spans="1:92" ht="15" hidden="1" customHeight="1" outlineLevel="1" collapsed="1" x14ac:dyDescent="0.2">
      <c r="A6" s="6">
        <f>A5+1</f>
        <v>6</v>
      </c>
      <c r="B6" s="111" t="s">
        <v>38</v>
      </c>
      <c r="C6" s="134">
        <f>E6+D6-C7</f>
        <v>9</v>
      </c>
      <c r="D6" s="52">
        <v>0</v>
      </c>
      <c r="E6" s="53">
        <f>HLOOKUP(C$2,Blocks,$A6,FALSE)</f>
        <v>9</v>
      </c>
      <c r="F6" s="134">
        <f>H6+G6-F7</f>
        <v>8</v>
      </c>
      <c r="G6" s="52">
        <v>0</v>
      </c>
      <c r="H6" s="53">
        <f>HLOOKUP(F$2,Blocks,$A6,FALSE)</f>
        <v>8</v>
      </c>
      <c r="I6" s="134">
        <f>K6+J6-I7</f>
        <v>6</v>
      </c>
      <c r="J6" s="52">
        <v>0</v>
      </c>
      <c r="K6" s="53">
        <f>HLOOKUP(I$2,Blocks,$A6,FALSE)</f>
        <v>6</v>
      </c>
      <c r="L6" s="134">
        <f>N6+M6-L7</f>
        <v>6</v>
      </c>
      <c r="M6" s="52">
        <v>0</v>
      </c>
      <c r="N6" s="53">
        <f>HLOOKUP(L$2,Blocks,$A6,FALSE)</f>
        <v>6</v>
      </c>
      <c r="O6" s="134">
        <f>Q6+P6-O7</f>
        <v>3</v>
      </c>
      <c r="P6" s="52">
        <v>0</v>
      </c>
      <c r="Q6" s="53">
        <f>HLOOKUP(O$2,Blocks,$A6,FALSE)</f>
        <v>3</v>
      </c>
      <c r="R6" s="134">
        <f>T6+S6-R7</f>
        <v>0</v>
      </c>
      <c r="S6" s="52">
        <v>0</v>
      </c>
      <c r="T6" s="53">
        <f>HLOOKUP(R$2,Blocks,$A6,FALSE)</f>
        <v>0</v>
      </c>
      <c r="U6" s="134">
        <f>W6+V6-U7</f>
        <v>0</v>
      </c>
      <c r="V6" s="52">
        <v>0</v>
      </c>
      <c r="W6" s="53">
        <f>HLOOKUP(U$2,Blocks,$A6,FALSE)</f>
        <v>0</v>
      </c>
      <c r="X6" s="134">
        <f>Z6+Y6-X7</f>
        <v>0</v>
      </c>
      <c r="Y6" s="52">
        <v>0</v>
      </c>
      <c r="Z6" s="53">
        <f>HLOOKUP(X$2,Blocks,$A6,FALSE)</f>
        <v>0</v>
      </c>
      <c r="AA6" s="134">
        <f>AC6+AB6-AA7</f>
        <v>0</v>
      </c>
      <c r="AB6" s="52">
        <v>0</v>
      </c>
      <c r="AC6" s="53">
        <f>HLOOKUP(AA$2,Blocks,$A6,FALSE)</f>
        <v>0</v>
      </c>
      <c r="AD6" s="134">
        <f>AF6+AE6-AD7</f>
        <v>0</v>
      </c>
      <c r="AE6" s="52">
        <v>0</v>
      </c>
      <c r="AF6" s="53">
        <f>HLOOKUP(AD$2,Blocks,$A6,FALSE)</f>
        <v>0</v>
      </c>
      <c r="AG6" s="134">
        <f>AI6+AH6-AG7</f>
        <v>0</v>
      </c>
      <c r="AH6" s="52">
        <v>0</v>
      </c>
      <c r="AI6" s="53">
        <f>HLOOKUP(AG$2,Blocks,$A6,FALSE)</f>
        <v>0</v>
      </c>
      <c r="AJ6" s="134">
        <f>AL6+AK6-AJ7</f>
        <v>0</v>
      </c>
      <c r="AK6" s="52">
        <v>0</v>
      </c>
      <c r="AL6" s="53">
        <f>HLOOKUP(AJ$2,Blocks,$A6,FALSE)</f>
        <v>0</v>
      </c>
      <c r="AM6" s="134">
        <f>AO6+AN6-AM7</f>
        <v>0</v>
      </c>
      <c r="AN6" s="52">
        <v>0</v>
      </c>
      <c r="AO6" s="53">
        <f>HLOOKUP(AM$2,Blocks,$A6,FALSE)</f>
        <v>0</v>
      </c>
      <c r="AP6" s="134">
        <f>AR6+AQ6-AP7</f>
        <v>0</v>
      </c>
      <c r="AQ6" s="52">
        <v>0</v>
      </c>
      <c r="AR6" s="53">
        <f>HLOOKUP(AP$2,Blocks,$A6,FALSE)</f>
        <v>0</v>
      </c>
      <c r="AS6" s="134">
        <f>AU6+AT6-AS7</f>
        <v>0</v>
      </c>
      <c r="AT6" s="52">
        <v>0</v>
      </c>
      <c r="AU6" s="53">
        <f>HLOOKUP(AS$2,Blocks,$A6,FALSE)</f>
        <v>0</v>
      </c>
      <c r="AV6" s="134">
        <f>AX6+AW6-AV7</f>
        <v>0</v>
      </c>
      <c r="AW6" s="52">
        <v>0</v>
      </c>
      <c r="AX6" s="53">
        <f>HLOOKUP(AV$2,Blocks,$A6,FALSE)</f>
        <v>0</v>
      </c>
      <c r="AY6" s="134">
        <f>BA6+AZ6-AY7</f>
        <v>0</v>
      </c>
      <c r="AZ6" s="52">
        <v>0</v>
      </c>
      <c r="BA6" s="53">
        <f>HLOOKUP(AY$2,Blocks,$A6,FALSE)</f>
        <v>0</v>
      </c>
      <c r="BB6" s="134">
        <f>BD6+BC6-BB7</f>
        <v>0</v>
      </c>
      <c r="BC6" s="52">
        <v>0</v>
      </c>
      <c r="BD6" s="53">
        <f>HLOOKUP(BB$2,Blocks,$A6,FALSE)</f>
        <v>0</v>
      </c>
      <c r="BE6" s="134">
        <f>BG6+BF6-BE7</f>
        <v>0</v>
      </c>
      <c r="BF6" s="52">
        <v>0</v>
      </c>
      <c r="BG6" s="53">
        <f>HLOOKUP(BE$2,Blocks,$A6,FALSE)</f>
        <v>0</v>
      </c>
      <c r="BH6" s="134">
        <f>BJ6+BI6-BH7</f>
        <v>0</v>
      </c>
      <c r="BI6" s="52">
        <v>0</v>
      </c>
      <c r="BJ6" s="53">
        <f>HLOOKUP(BH$2,Blocks,$A6,FALSE)</f>
        <v>0</v>
      </c>
      <c r="BK6" s="134">
        <f>BM6+BL6-BK7</f>
        <v>0</v>
      </c>
      <c r="BL6" s="52">
        <v>0</v>
      </c>
      <c r="BM6" s="53">
        <f>HLOOKUP(BK$2,Blocks,$A6,FALSE)</f>
        <v>0</v>
      </c>
      <c r="BN6" s="134">
        <f>BP6+BO6-BN7</f>
        <v>0</v>
      </c>
      <c r="BO6" s="52">
        <v>0</v>
      </c>
      <c r="BP6" s="53">
        <f>HLOOKUP(BN$2,Blocks,$A6,FALSE)</f>
        <v>0</v>
      </c>
      <c r="BQ6" s="134">
        <f>BS6+BR6-BQ7</f>
        <v>0</v>
      </c>
      <c r="BR6" s="52">
        <v>0</v>
      </c>
      <c r="BS6" s="53">
        <f>HLOOKUP(BQ$2,Blocks,$A6,FALSE)</f>
        <v>0</v>
      </c>
      <c r="BT6" s="134">
        <f>BV6+BU6-BT7</f>
        <v>0</v>
      </c>
      <c r="BU6" s="52">
        <v>0</v>
      </c>
      <c r="BV6" s="53">
        <f>HLOOKUP(BT$2,Blocks,$A6,FALSE)</f>
        <v>0</v>
      </c>
      <c r="BW6" s="134">
        <f>BY6+BX6-BW7</f>
        <v>0</v>
      </c>
      <c r="BX6" s="52">
        <v>0</v>
      </c>
      <c r="BY6" s="53">
        <f>HLOOKUP(BW$2,Blocks,$A6,FALSE)</f>
        <v>0</v>
      </c>
      <c r="BZ6" s="134">
        <f>CB6+CA6-BZ7</f>
        <v>0</v>
      </c>
      <c r="CA6" s="52">
        <v>0</v>
      </c>
      <c r="CB6" s="53">
        <f>HLOOKUP(BZ$2,Blocks,$A6,FALSE)</f>
        <v>0</v>
      </c>
      <c r="CC6" s="134">
        <f>CE6+CD6-CC7</f>
        <v>0</v>
      </c>
      <c r="CD6" s="52">
        <v>0</v>
      </c>
      <c r="CE6" s="53">
        <f>HLOOKUP(CC$2,Blocks,$A6,FALSE)</f>
        <v>0</v>
      </c>
      <c r="CF6" s="134">
        <f>CH6+CG6-CF7</f>
        <v>0</v>
      </c>
      <c r="CG6" s="52">
        <v>0</v>
      </c>
      <c r="CH6" s="53">
        <f>HLOOKUP(CF$2,Blocks,$A6,FALSE)</f>
        <v>0</v>
      </c>
      <c r="CI6" s="134">
        <f>CK6+CJ6-CI7</f>
        <v>0</v>
      </c>
      <c r="CJ6" s="52">
        <v>0</v>
      </c>
      <c r="CK6" s="53">
        <f>HLOOKUP(CI$2,Blocks,$A6,FALSE)</f>
        <v>0</v>
      </c>
      <c r="CL6" s="134">
        <f>CN6+CM6-CL7</f>
        <v>0</v>
      </c>
      <c r="CM6" s="52">
        <v>0</v>
      </c>
      <c r="CN6" s="53">
        <f>HLOOKUP(CL$2,Blocks,$A6,FALSE)</f>
        <v>0</v>
      </c>
    </row>
    <row r="7" spans="1:92" ht="15" hidden="1" customHeight="1" outlineLevel="1" x14ac:dyDescent="0.2">
      <c r="B7" s="112" t="s">
        <v>52</v>
      </c>
      <c r="C7" s="135">
        <v>0</v>
      </c>
      <c r="D7" s="99"/>
      <c r="E7" s="100"/>
      <c r="F7" s="135">
        <v>0</v>
      </c>
      <c r="G7" s="99"/>
      <c r="H7" s="100"/>
      <c r="I7" s="135">
        <v>0</v>
      </c>
      <c r="J7" s="99"/>
      <c r="K7" s="100"/>
      <c r="L7" s="135">
        <v>0</v>
      </c>
      <c r="M7" s="99"/>
      <c r="N7" s="100"/>
      <c r="O7" s="135">
        <v>0</v>
      </c>
      <c r="P7" s="99"/>
      <c r="Q7" s="100"/>
      <c r="R7" s="135">
        <v>0</v>
      </c>
      <c r="S7" s="99"/>
      <c r="T7" s="100"/>
      <c r="U7" s="135">
        <v>0</v>
      </c>
      <c r="V7" s="99"/>
      <c r="W7" s="100"/>
      <c r="X7" s="135">
        <v>0</v>
      </c>
      <c r="Y7" s="99"/>
      <c r="Z7" s="100"/>
      <c r="AA7" s="135">
        <v>0</v>
      </c>
      <c r="AB7" s="99"/>
      <c r="AC7" s="100"/>
      <c r="AD7" s="135">
        <v>0</v>
      </c>
      <c r="AE7" s="99"/>
      <c r="AF7" s="100"/>
      <c r="AG7" s="135">
        <v>0</v>
      </c>
      <c r="AH7" s="99"/>
      <c r="AI7" s="100"/>
      <c r="AJ7" s="135">
        <v>0</v>
      </c>
      <c r="AK7" s="99"/>
      <c r="AL7" s="100"/>
      <c r="AM7" s="135">
        <v>0</v>
      </c>
      <c r="AN7" s="99"/>
      <c r="AO7" s="100"/>
      <c r="AP7" s="135">
        <v>0</v>
      </c>
      <c r="AQ7" s="99"/>
      <c r="AR7" s="100"/>
      <c r="AS7" s="135">
        <v>0</v>
      </c>
      <c r="AT7" s="99"/>
      <c r="AU7" s="100"/>
      <c r="AV7" s="135">
        <v>0</v>
      </c>
      <c r="AW7" s="99"/>
      <c r="AX7" s="100"/>
      <c r="AY7" s="135">
        <v>0</v>
      </c>
      <c r="AZ7" s="99"/>
      <c r="BA7" s="100"/>
      <c r="BB7" s="135">
        <v>0</v>
      </c>
      <c r="BC7" s="99"/>
      <c r="BD7" s="100"/>
      <c r="BE7" s="135">
        <v>0</v>
      </c>
      <c r="BF7" s="99"/>
      <c r="BG7" s="100"/>
      <c r="BH7" s="135">
        <v>0</v>
      </c>
      <c r="BI7" s="99"/>
      <c r="BJ7" s="100"/>
      <c r="BK7" s="135">
        <v>0</v>
      </c>
      <c r="BL7" s="99"/>
      <c r="BM7" s="100"/>
      <c r="BN7" s="135">
        <v>0</v>
      </c>
      <c r="BO7" s="99"/>
      <c r="BP7" s="100"/>
      <c r="BQ7" s="135">
        <v>0</v>
      </c>
      <c r="BR7" s="99"/>
      <c r="BS7" s="100"/>
      <c r="BT7" s="135">
        <v>0</v>
      </c>
      <c r="BU7" s="99"/>
      <c r="BV7" s="100"/>
      <c r="BW7" s="135">
        <v>0</v>
      </c>
      <c r="BX7" s="99"/>
      <c r="BY7" s="100"/>
      <c r="BZ7" s="135">
        <v>0</v>
      </c>
      <c r="CA7" s="99"/>
      <c r="CB7" s="100"/>
      <c r="CC7" s="135">
        <v>0</v>
      </c>
      <c r="CD7" s="99"/>
      <c r="CE7" s="100"/>
      <c r="CF7" s="135">
        <v>0</v>
      </c>
      <c r="CG7" s="99"/>
      <c r="CH7" s="100"/>
      <c r="CI7" s="135">
        <v>0</v>
      </c>
      <c r="CJ7" s="99"/>
      <c r="CK7" s="100"/>
      <c r="CL7" s="135">
        <v>0</v>
      </c>
      <c r="CM7" s="99"/>
      <c r="CN7" s="100"/>
    </row>
    <row r="8" spans="1:92" ht="15" hidden="1" customHeight="1" outlineLevel="1" collapsed="1" x14ac:dyDescent="0.2">
      <c r="A8" s="6">
        <f>A6+1</f>
        <v>7</v>
      </c>
      <c r="B8" s="111" t="s">
        <v>40</v>
      </c>
      <c r="C8" s="136">
        <f>HLOOKUP(C$2,Blocks,$A8,FALSE)</f>
        <v>13</v>
      </c>
      <c r="D8" s="101"/>
      <c r="E8" s="54"/>
      <c r="F8" s="136">
        <f>HLOOKUP(F$2,Blocks,$A8,FALSE)</f>
        <v>13</v>
      </c>
      <c r="G8" s="101"/>
      <c r="H8" s="54"/>
      <c r="I8" s="136">
        <f>HLOOKUP(I$2,Blocks,$A8,FALSE)</f>
        <v>7</v>
      </c>
      <c r="J8" s="101"/>
      <c r="K8" s="54"/>
      <c r="L8" s="136">
        <f>HLOOKUP(L$2,Blocks,$A8,FALSE)</f>
        <v>10</v>
      </c>
      <c r="M8" s="101"/>
      <c r="N8" s="54"/>
      <c r="O8" s="136">
        <f>HLOOKUP(O$2,Blocks,$A8,FALSE)</f>
        <v>4</v>
      </c>
      <c r="P8" s="101"/>
      <c r="Q8" s="54"/>
      <c r="R8" s="136">
        <f>HLOOKUP(R$2,Blocks,$A8,FALSE)</f>
        <v>2</v>
      </c>
      <c r="S8" s="101"/>
      <c r="T8" s="54"/>
      <c r="U8" s="136">
        <f>HLOOKUP(U$2,Blocks,$A8,FALSE)</f>
        <v>2</v>
      </c>
      <c r="V8" s="101"/>
      <c r="W8" s="54"/>
      <c r="X8" s="136">
        <f>HLOOKUP(X$2,Blocks,$A8,FALSE)</f>
        <v>2</v>
      </c>
      <c r="Y8" s="101"/>
      <c r="Z8" s="54"/>
      <c r="AA8" s="136">
        <f>HLOOKUP(AA$2,Blocks,$A8,FALSE)</f>
        <v>2</v>
      </c>
      <c r="AB8" s="101"/>
      <c r="AC8" s="54"/>
      <c r="AD8" s="136">
        <f>HLOOKUP(AD$2,Blocks,$A8,FALSE)</f>
        <v>2</v>
      </c>
      <c r="AE8" s="101"/>
      <c r="AF8" s="54"/>
      <c r="AG8" s="136">
        <f>HLOOKUP(AG$2,Blocks,$A8,FALSE)</f>
        <v>2</v>
      </c>
      <c r="AH8" s="101"/>
      <c r="AI8" s="54"/>
      <c r="AJ8" s="136">
        <f>HLOOKUP(AJ$2,Blocks,$A8,FALSE)</f>
        <v>2</v>
      </c>
      <c r="AK8" s="101"/>
      <c r="AL8" s="54"/>
      <c r="AM8" s="136">
        <f>HLOOKUP(AM$2,Blocks,$A8,FALSE)</f>
        <v>2</v>
      </c>
      <c r="AN8" s="101"/>
      <c r="AO8" s="54"/>
      <c r="AP8" s="136">
        <f>HLOOKUP(AP$2,Blocks,$A8,FALSE)</f>
        <v>2</v>
      </c>
      <c r="AQ8" s="101"/>
      <c r="AR8" s="54"/>
      <c r="AS8" s="136">
        <f>HLOOKUP(AS$2,Blocks,$A8,FALSE)</f>
        <v>2</v>
      </c>
      <c r="AT8" s="101"/>
      <c r="AU8" s="54"/>
      <c r="AV8" s="136">
        <f>HLOOKUP(AV$2,Blocks,$A8,FALSE)</f>
        <v>2</v>
      </c>
      <c r="AW8" s="101"/>
      <c r="AX8" s="54"/>
      <c r="AY8" s="136">
        <f>HLOOKUP(AY$2,Blocks,$A8,FALSE)</f>
        <v>0</v>
      </c>
      <c r="AZ8" s="101"/>
      <c r="BA8" s="54"/>
      <c r="BB8" s="136">
        <f>HLOOKUP(BB$2,Blocks,$A8,FALSE)</f>
        <v>0</v>
      </c>
      <c r="BC8" s="101"/>
      <c r="BD8" s="54"/>
      <c r="BE8" s="136">
        <f>HLOOKUP(BE$2,Blocks,$A8,FALSE)</f>
        <v>0</v>
      </c>
      <c r="BF8" s="101"/>
      <c r="BG8" s="54"/>
      <c r="BH8" s="136">
        <f>HLOOKUP(BH$2,Blocks,$A8,FALSE)</f>
        <v>0</v>
      </c>
      <c r="BI8" s="101"/>
      <c r="BJ8" s="54"/>
      <c r="BK8" s="136">
        <f>HLOOKUP(BK$2,Blocks,$A8,FALSE)</f>
        <v>0</v>
      </c>
      <c r="BL8" s="101"/>
      <c r="BM8" s="54"/>
      <c r="BN8" s="136">
        <f>HLOOKUP(BN$2,Blocks,$A8,FALSE)</f>
        <v>0</v>
      </c>
      <c r="BO8" s="101"/>
      <c r="BP8" s="54"/>
      <c r="BQ8" s="136">
        <f>HLOOKUP(BQ$2,Blocks,$A8,FALSE)</f>
        <v>0</v>
      </c>
      <c r="BR8" s="101"/>
      <c r="BS8" s="54"/>
      <c r="BT8" s="136">
        <f>HLOOKUP(BT$2,Blocks,$A8,FALSE)</f>
        <v>0</v>
      </c>
      <c r="BU8" s="101"/>
      <c r="BV8" s="54"/>
      <c r="BW8" s="136">
        <f>HLOOKUP(BW$2,Blocks,$A8,FALSE)</f>
        <v>0</v>
      </c>
      <c r="BX8" s="101"/>
      <c r="BY8" s="54"/>
      <c r="BZ8" s="136">
        <f>HLOOKUP(BZ$2,Blocks,$A8,FALSE)</f>
        <v>0</v>
      </c>
      <c r="CA8" s="101"/>
      <c r="CB8" s="54"/>
      <c r="CC8" s="136">
        <f>HLOOKUP(CC$2,Blocks,$A8,FALSE)</f>
        <v>0</v>
      </c>
      <c r="CD8" s="101"/>
      <c r="CE8" s="54"/>
      <c r="CF8" s="136">
        <f>HLOOKUP(CF$2,Blocks,$A8,FALSE)</f>
        <v>0</v>
      </c>
      <c r="CG8" s="101"/>
      <c r="CH8" s="54"/>
      <c r="CI8" s="136">
        <f>HLOOKUP(CI$2,Blocks,$A8,FALSE)</f>
        <v>0</v>
      </c>
      <c r="CJ8" s="101"/>
      <c r="CK8" s="54"/>
      <c r="CL8" s="136">
        <f>HLOOKUP(CL$2,Blocks,$A8,FALSE)</f>
        <v>0</v>
      </c>
      <c r="CM8" s="101"/>
      <c r="CN8" s="54"/>
    </row>
    <row r="9" spans="1:92" collapsed="1" x14ac:dyDescent="0.2">
      <c r="A9" s="6">
        <f t="shared" ref="A9:A16" si="0">A8+1</f>
        <v>8</v>
      </c>
      <c r="B9" s="111" t="s">
        <v>35</v>
      </c>
      <c r="C9" s="136">
        <f>HLOOKUP(C$2,Blocks,$A9,FALSE)</f>
        <v>5</v>
      </c>
      <c r="D9" s="102"/>
      <c r="E9" s="103"/>
      <c r="F9" s="136">
        <f>HLOOKUP(F$2,Blocks,$A9,FALSE)</f>
        <v>8</v>
      </c>
      <c r="G9" s="102"/>
      <c r="H9" s="103"/>
      <c r="I9" s="136">
        <f>HLOOKUP(I$2,Blocks,$A9,FALSE)</f>
        <v>9</v>
      </c>
      <c r="J9" s="102"/>
      <c r="K9" s="103"/>
      <c r="L9" s="136">
        <f>HLOOKUP(L$2,Blocks,$A9,FALSE)</f>
        <v>7</v>
      </c>
      <c r="M9" s="102"/>
      <c r="N9" s="103"/>
      <c r="O9" s="136">
        <f>HLOOKUP(O$2,Blocks,$A9,FALSE)</f>
        <v>2</v>
      </c>
      <c r="P9" s="102"/>
      <c r="Q9" s="103"/>
      <c r="R9" s="136">
        <f>HLOOKUP(R$2,Blocks,$A9,FALSE)</f>
        <v>1</v>
      </c>
      <c r="S9" s="102"/>
      <c r="T9" s="103"/>
      <c r="U9" s="136">
        <f>HLOOKUP(U$2,Blocks,$A9,FALSE)</f>
        <v>1</v>
      </c>
      <c r="V9" s="102"/>
      <c r="W9" s="103"/>
      <c r="X9" s="136">
        <f>HLOOKUP(X$2,Blocks,$A9,FALSE)</f>
        <v>1</v>
      </c>
      <c r="Y9" s="102"/>
      <c r="Z9" s="103"/>
      <c r="AA9" s="136">
        <f>HLOOKUP(AA$2,Blocks,$A9,FALSE)</f>
        <v>1</v>
      </c>
      <c r="AB9" s="102"/>
      <c r="AC9" s="103"/>
      <c r="AD9" s="136">
        <f>HLOOKUP(AD$2,Blocks,$A9,FALSE)</f>
        <v>1</v>
      </c>
      <c r="AE9" s="102"/>
      <c r="AF9" s="103"/>
      <c r="AG9" s="136">
        <f>HLOOKUP(AG$2,Blocks,$A9,FALSE)</f>
        <v>1</v>
      </c>
      <c r="AH9" s="102"/>
      <c r="AI9" s="103"/>
      <c r="AJ9" s="136">
        <f>HLOOKUP(AJ$2,Blocks,$A9,FALSE)</f>
        <v>1</v>
      </c>
      <c r="AK9" s="102"/>
      <c r="AL9" s="103"/>
      <c r="AM9" s="136">
        <f>HLOOKUP(AM$2,Blocks,$A9,FALSE)</f>
        <v>1</v>
      </c>
      <c r="AN9" s="102"/>
      <c r="AO9" s="103"/>
      <c r="AP9" s="136">
        <f>HLOOKUP(AP$2,Blocks,$A9,FALSE)</f>
        <v>2</v>
      </c>
      <c r="AQ9" s="102"/>
      <c r="AR9" s="103"/>
      <c r="AS9" s="136">
        <f>HLOOKUP(AS$2,Blocks,$A9,FALSE)</f>
        <v>2</v>
      </c>
      <c r="AT9" s="102"/>
      <c r="AU9" s="103"/>
      <c r="AV9" s="136">
        <f>HLOOKUP(AV$2,Blocks,$A9,FALSE)</f>
        <v>2</v>
      </c>
      <c r="AW9" s="102"/>
      <c r="AX9" s="103"/>
      <c r="AY9" s="136">
        <f>HLOOKUP(AY$2,Blocks,$A9,FALSE)</f>
        <v>0</v>
      </c>
      <c r="AZ9" s="102"/>
      <c r="BA9" s="103"/>
      <c r="BB9" s="136">
        <f>HLOOKUP(BB$2,Blocks,$A9,FALSE)</f>
        <v>0</v>
      </c>
      <c r="BC9" s="102"/>
      <c r="BD9" s="103"/>
      <c r="BE9" s="136">
        <f>HLOOKUP(BE$2,Blocks,$A9,FALSE)</f>
        <v>0</v>
      </c>
      <c r="BF9" s="102"/>
      <c r="BG9" s="103"/>
      <c r="BH9" s="136">
        <f>HLOOKUP(BH$2,Blocks,$A9,FALSE)</f>
        <v>0</v>
      </c>
      <c r="BI9" s="102"/>
      <c r="BJ9" s="103"/>
      <c r="BK9" s="136">
        <f>HLOOKUP(BK$2,Blocks,$A9,FALSE)</f>
        <v>0</v>
      </c>
      <c r="BL9" s="102"/>
      <c r="BM9" s="103"/>
      <c r="BN9" s="136">
        <f>HLOOKUP(BN$2,Blocks,$A9,FALSE)</f>
        <v>0</v>
      </c>
      <c r="BO9" s="102"/>
      <c r="BP9" s="103"/>
      <c r="BQ9" s="136">
        <f>HLOOKUP(BQ$2,Blocks,$A9,FALSE)</f>
        <v>0</v>
      </c>
      <c r="BR9" s="102"/>
      <c r="BS9" s="103"/>
      <c r="BT9" s="136">
        <f>HLOOKUP(BT$2,Blocks,$A9,FALSE)</f>
        <v>0</v>
      </c>
      <c r="BU9" s="102"/>
      <c r="BV9" s="103"/>
      <c r="BW9" s="136">
        <f>HLOOKUP(BW$2,Blocks,$A9,FALSE)</f>
        <v>0</v>
      </c>
      <c r="BX9" s="102"/>
      <c r="BY9" s="103"/>
      <c r="BZ9" s="136">
        <f>HLOOKUP(BZ$2,Blocks,$A9,FALSE)</f>
        <v>0</v>
      </c>
      <c r="CA9" s="102"/>
      <c r="CB9" s="103"/>
      <c r="CC9" s="136">
        <f>HLOOKUP(CC$2,Blocks,$A9,FALSE)</f>
        <v>0</v>
      </c>
      <c r="CD9" s="102"/>
      <c r="CE9" s="103"/>
      <c r="CF9" s="136">
        <f>HLOOKUP(CF$2,Blocks,$A9,FALSE)</f>
        <v>0</v>
      </c>
      <c r="CG9" s="102"/>
      <c r="CH9" s="103"/>
      <c r="CI9" s="136">
        <f>HLOOKUP(CI$2,Blocks,$A9,FALSE)</f>
        <v>0</v>
      </c>
      <c r="CJ9" s="102"/>
      <c r="CK9" s="103"/>
      <c r="CL9" s="136">
        <f>HLOOKUP(CL$2,Blocks,$A9,FALSE)</f>
        <v>0</v>
      </c>
      <c r="CM9" s="102"/>
      <c r="CN9" s="103"/>
    </row>
    <row r="10" spans="1:92" s="109" customFormat="1" ht="15" hidden="1" customHeight="1" outlineLevel="1" x14ac:dyDescent="0.2">
      <c r="A10" s="106">
        <f t="shared" si="0"/>
        <v>9</v>
      </c>
      <c r="B10" s="110" t="s">
        <v>41</v>
      </c>
      <c r="C10" s="216" t="str">
        <f>HLOOKUP(C$2,Blocks,$A10,FALSE)</f>
        <v>Basic, Zabrak</v>
      </c>
      <c r="D10" s="219"/>
      <c r="E10" s="220"/>
      <c r="F10" s="216" t="str">
        <f>HLOOKUP(F$2,Blocks,$A10,FALSE)</f>
        <v>Basic, Binary, Zabrak</v>
      </c>
      <c r="G10" s="219"/>
      <c r="H10" s="220"/>
      <c r="I10" s="216" t="str">
        <f>HLOOKUP(I$2,Blocks,$A10,FALSE)</f>
        <v>Basic, Sullustese</v>
      </c>
      <c r="J10" s="219"/>
      <c r="K10" s="220"/>
      <c r="L10" s="216" t="str">
        <f>HLOOKUP(L$2,Blocks,$A10,FALSE)</f>
        <v>Basic, Togruti, Lekku</v>
      </c>
      <c r="M10" s="219"/>
      <c r="N10" s="220"/>
      <c r="O10" s="216" t="str">
        <f>HLOOKUP(O$2,Blocks,$A10,FALSE)</f>
        <v>Basic, Nautila</v>
      </c>
      <c r="P10" s="219"/>
      <c r="Q10" s="220"/>
      <c r="R10" s="216" t="str">
        <f>HLOOKUP(R$2,Blocks,$A10,FALSE)</f>
        <v>none</v>
      </c>
      <c r="S10" s="219"/>
      <c r="T10" s="220"/>
      <c r="U10" s="216" t="str">
        <f>HLOOKUP(U$2,Blocks,$A10,FALSE)</f>
        <v>none</v>
      </c>
      <c r="V10" s="219"/>
      <c r="W10" s="220"/>
      <c r="X10" s="216" t="str">
        <f>HLOOKUP(X$2,Blocks,$A10,FALSE)</f>
        <v>none</v>
      </c>
      <c r="Y10" s="219"/>
      <c r="Z10" s="220"/>
      <c r="AA10" s="216" t="str">
        <f>HLOOKUP(AA$2,Blocks,$A10,FALSE)</f>
        <v>none</v>
      </c>
      <c r="AB10" s="219"/>
      <c r="AC10" s="220"/>
      <c r="AD10" s="216" t="str">
        <f>HLOOKUP(AD$2,Blocks,$A10,FALSE)</f>
        <v>none</v>
      </c>
      <c r="AE10" s="219"/>
      <c r="AF10" s="220"/>
      <c r="AG10" s="216" t="str">
        <f>HLOOKUP(AG$2,Blocks,$A10,FALSE)</f>
        <v>none</v>
      </c>
      <c r="AH10" s="219"/>
      <c r="AI10" s="220"/>
      <c r="AJ10" s="216" t="str">
        <f>HLOOKUP(AJ$2,Blocks,$A10,FALSE)</f>
        <v>none</v>
      </c>
      <c r="AK10" s="219"/>
      <c r="AL10" s="220"/>
      <c r="AM10" s="216" t="str">
        <f>HLOOKUP(AM$2,Blocks,$A10,FALSE)</f>
        <v>none</v>
      </c>
      <c r="AN10" s="219"/>
      <c r="AO10" s="220"/>
      <c r="AP10" s="216" t="str">
        <f>HLOOKUP(AP$2,Blocks,$A10,FALSE)</f>
        <v>none</v>
      </c>
      <c r="AQ10" s="219"/>
      <c r="AR10" s="220"/>
      <c r="AS10" s="216" t="str">
        <f>HLOOKUP(AS$2,Blocks,$A10,FALSE)</f>
        <v>none</v>
      </c>
      <c r="AT10" s="219"/>
      <c r="AU10" s="220"/>
      <c r="AV10" s="216" t="str">
        <f>HLOOKUP(AV$2,Blocks,$A10,FALSE)</f>
        <v>none</v>
      </c>
      <c r="AW10" s="219"/>
      <c r="AX10" s="220"/>
      <c r="AY10" s="216" t="str">
        <f>HLOOKUP(AY$2,Blocks,$A10,FALSE)</f>
        <v xml:space="preserve"> </v>
      </c>
      <c r="AZ10" s="219"/>
      <c r="BA10" s="220"/>
      <c r="BB10" s="216" t="str">
        <f>HLOOKUP(BB$2,Blocks,$A10,FALSE)</f>
        <v xml:space="preserve"> </v>
      </c>
      <c r="BC10" s="219"/>
      <c r="BD10" s="220"/>
      <c r="BE10" s="216" t="str">
        <f>HLOOKUP(BE$2,Blocks,$A10,FALSE)</f>
        <v xml:space="preserve"> </v>
      </c>
      <c r="BF10" s="219"/>
      <c r="BG10" s="220"/>
      <c r="BH10" s="216" t="str">
        <f>HLOOKUP(BH$2,Blocks,$A10,FALSE)</f>
        <v xml:space="preserve"> </v>
      </c>
      <c r="BI10" s="219"/>
      <c r="BJ10" s="220"/>
      <c r="BK10" s="216" t="str">
        <f>HLOOKUP(BK$2,Blocks,$A10,FALSE)</f>
        <v xml:space="preserve"> </v>
      </c>
      <c r="BL10" s="219"/>
      <c r="BM10" s="220"/>
      <c r="BN10" s="216" t="str">
        <f>HLOOKUP(BN$2,Blocks,$A10,FALSE)</f>
        <v xml:space="preserve"> </v>
      </c>
      <c r="BO10" s="219"/>
      <c r="BP10" s="220"/>
      <c r="BQ10" s="216" t="str">
        <f>HLOOKUP(BQ$2,Blocks,$A10,FALSE)</f>
        <v xml:space="preserve"> </v>
      </c>
      <c r="BR10" s="219"/>
      <c r="BS10" s="220"/>
      <c r="BT10" s="216" t="str">
        <f>HLOOKUP(BT$2,Blocks,$A10,FALSE)</f>
        <v xml:space="preserve"> </v>
      </c>
      <c r="BU10" s="219"/>
      <c r="BV10" s="220"/>
      <c r="BW10" s="216" t="str">
        <f>HLOOKUP(BW$2,Blocks,$A10,FALSE)</f>
        <v xml:space="preserve"> </v>
      </c>
      <c r="BX10" s="219"/>
      <c r="BY10" s="220"/>
      <c r="BZ10" s="216" t="str">
        <f>HLOOKUP(BZ$2,Blocks,$A10,FALSE)</f>
        <v xml:space="preserve"> </v>
      </c>
      <c r="CA10" s="219"/>
      <c r="CB10" s="220"/>
      <c r="CC10" s="216" t="str">
        <f>HLOOKUP(CC$2,Blocks,$A10,FALSE)</f>
        <v xml:space="preserve"> </v>
      </c>
      <c r="CD10" s="219"/>
      <c r="CE10" s="220"/>
      <c r="CF10" s="216" t="str">
        <f>HLOOKUP(CF$2,Blocks,$A10,FALSE)</f>
        <v xml:space="preserve"> </v>
      </c>
      <c r="CG10" s="219"/>
      <c r="CH10" s="220"/>
      <c r="CI10" s="216" t="str">
        <f>HLOOKUP(CI$2,Blocks,$A10,FALSE)</f>
        <v xml:space="preserve"> </v>
      </c>
      <c r="CJ10" s="219"/>
      <c r="CK10" s="220"/>
      <c r="CL10" s="216" t="str">
        <f>HLOOKUP(CL$2,Blocks,$A10,FALSE)</f>
        <v xml:space="preserve"> </v>
      </c>
      <c r="CM10" s="219"/>
      <c r="CN10" s="220"/>
    </row>
    <row r="11" spans="1:92" collapsed="1" x14ac:dyDescent="0.2">
      <c r="A11" s="6">
        <f t="shared" si="0"/>
        <v>10</v>
      </c>
      <c r="B11" s="113" t="s">
        <v>36</v>
      </c>
      <c r="C11" s="137">
        <f>HLOOKUP(C$2,Blocks,$A11,FALSE)</f>
        <v>6</v>
      </c>
      <c r="D11" s="127" t="s">
        <v>311</v>
      </c>
      <c r="E11" s="128" t="s">
        <v>312</v>
      </c>
      <c r="F11" s="137">
        <f>HLOOKUP(F$2,Blocks,$A11,FALSE)</f>
        <v>6</v>
      </c>
      <c r="G11" s="127" t="s">
        <v>311</v>
      </c>
      <c r="H11" s="128" t="s">
        <v>312</v>
      </c>
      <c r="I11" s="137">
        <f>HLOOKUP(I$2,Blocks,$A11,FALSE)</f>
        <v>6</v>
      </c>
      <c r="J11" s="127" t="s">
        <v>311</v>
      </c>
      <c r="K11" s="128" t="s">
        <v>312</v>
      </c>
      <c r="L11" s="137">
        <f>HLOOKUP(L$2,Blocks,$A11,FALSE)</f>
        <v>6</v>
      </c>
      <c r="M11" s="127" t="s">
        <v>311</v>
      </c>
      <c r="N11" s="128" t="s">
        <v>312</v>
      </c>
      <c r="O11" s="137">
        <f>HLOOKUP(O$2,Blocks,$A11,FALSE)</f>
        <v>6</v>
      </c>
      <c r="P11" s="127" t="s">
        <v>311</v>
      </c>
      <c r="Q11" s="128" t="s">
        <v>312</v>
      </c>
      <c r="R11" s="137">
        <f>HLOOKUP(R$2,Blocks,$A11,FALSE)</f>
        <v>6</v>
      </c>
      <c r="S11" s="127" t="s">
        <v>311</v>
      </c>
      <c r="T11" s="128" t="s">
        <v>312</v>
      </c>
      <c r="U11" s="137">
        <f>HLOOKUP(U$2,Blocks,$A11,FALSE)</f>
        <v>6</v>
      </c>
      <c r="V11" s="127" t="s">
        <v>311</v>
      </c>
      <c r="W11" s="128" t="s">
        <v>312</v>
      </c>
      <c r="X11" s="137">
        <f>HLOOKUP(X$2,Blocks,$A11,FALSE)</f>
        <v>6</v>
      </c>
      <c r="Y11" s="127" t="s">
        <v>311</v>
      </c>
      <c r="Z11" s="128" t="s">
        <v>312</v>
      </c>
      <c r="AA11" s="137">
        <f>HLOOKUP(AA$2,Blocks,$A11,FALSE)</f>
        <v>6</v>
      </c>
      <c r="AB11" s="127" t="s">
        <v>311</v>
      </c>
      <c r="AC11" s="128" t="s">
        <v>312</v>
      </c>
      <c r="AD11" s="137">
        <f>HLOOKUP(AD$2,Blocks,$A11,FALSE)</f>
        <v>6</v>
      </c>
      <c r="AE11" s="127" t="s">
        <v>311</v>
      </c>
      <c r="AF11" s="128" t="s">
        <v>312</v>
      </c>
      <c r="AG11" s="137">
        <f>HLOOKUP(AG$2,Blocks,$A11,FALSE)</f>
        <v>6</v>
      </c>
      <c r="AH11" s="127" t="s">
        <v>311</v>
      </c>
      <c r="AI11" s="128" t="s">
        <v>312</v>
      </c>
      <c r="AJ11" s="137">
        <f>HLOOKUP(AJ$2,Blocks,$A11,FALSE)</f>
        <v>6</v>
      </c>
      <c r="AK11" s="127" t="s">
        <v>311</v>
      </c>
      <c r="AL11" s="128" t="s">
        <v>312</v>
      </c>
      <c r="AM11" s="137">
        <f>HLOOKUP(AM$2,Blocks,$A11,FALSE)</f>
        <v>6</v>
      </c>
      <c r="AN11" s="127" t="s">
        <v>311</v>
      </c>
      <c r="AO11" s="128" t="s">
        <v>312</v>
      </c>
      <c r="AP11" s="137">
        <f>HLOOKUP(AP$2,Blocks,$A11,FALSE)</f>
        <v>6</v>
      </c>
      <c r="AQ11" s="127" t="s">
        <v>311</v>
      </c>
      <c r="AR11" s="128" t="s">
        <v>312</v>
      </c>
      <c r="AS11" s="137">
        <f>HLOOKUP(AS$2,Blocks,$A11,FALSE)</f>
        <v>6</v>
      </c>
      <c r="AT11" s="127" t="s">
        <v>311</v>
      </c>
      <c r="AU11" s="128" t="s">
        <v>312</v>
      </c>
      <c r="AV11" s="137">
        <f>HLOOKUP(AV$2,Blocks,$A11,FALSE)</f>
        <v>6</v>
      </c>
      <c r="AW11" s="127" t="s">
        <v>311</v>
      </c>
      <c r="AX11" s="128" t="s">
        <v>312</v>
      </c>
      <c r="AY11" s="137">
        <f>HLOOKUP(AY$2,Blocks,$A11,FALSE)</f>
        <v>0</v>
      </c>
      <c r="AZ11" s="127" t="s">
        <v>311</v>
      </c>
      <c r="BA11" s="128" t="s">
        <v>312</v>
      </c>
      <c r="BB11" s="137">
        <f>HLOOKUP(BB$2,Blocks,$A11,FALSE)</f>
        <v>0</v>
      </c>
      <c r="BC11" s="127" t="s">
        <v>311</v>
      </c>
      <c r="BD11" s="128" t="s">
        <v>312</v>
      </c>
      <c r="BE11" s="137">
        <f>HLOOKUP(BE$2,Blocks,$A11,FALSE)</f>
        <v>0</v>
      </c>
      <c r="BF11" s="127" t="s">
        <v>311</v>
      </c>
      <c r="BG11" s="128" t="s">
        <v>312</v>
      </c>
      <c r="BH11" s="137">
        <f>HLOOKUP(BH$2,Blocks,$A11,FALSE)</f>
        <v>0</v>
      </c>
      <c r="BI11" s="127" t="s">
        <v>311</v>
      </c>
      <c r="BJ11" s="128" t="s">
        <v>312</v>
      </c>
      <c r="BK11" s="137">
        <f>HLOOKUP(BK$2,Blocks,$A11,FALSE)</f>
        <v>0</v>
      </c>
      <c r="BL11" s="127" t="s">
        <v>311</v>
      </c>
      <c r="BM11" s="128" t="s">
        <v>312</v>
      </c>
      <c r="BN11" s="137">
        <f>HLOOKUP(BN$2,Blocks,$A11,FALSE)</f>
        <v>0</v>
      </c>
      <c r="BO11" s="127" t="s">
        <v>311</v>
      </c>
      <c r="BP11" s="128" t="s">
        <v>312</v>
      </c>
      <c r="BQ11" s="137">
        <f>HLOOKUP(BQ$2,Blocks,$A11,FALSE)</f>
        <v>0</v>
      </c>
      <c r="BR11" s="127" t="s">
        <v>311</v>
      </c>
      <c r="BS11" s="128" t="s">
        <v>312</v>
      </c>
      <c r="BT11" s="137">
        <f>HLOOKUP(BT$2,Blocks,$A11,FALSE)</f>
        <v>0</v>
      </c>
      <c r="BU11" s="127" t="s">
        <v>311</v>
      </c>
      <c r="BV11" s="128" t="s">
        <v>312</v>
      </c>
      <c r="BW11" s="137">
        <f>HLOOKUP(BW$2,Blocks,$A11,FALSE)</f>
        <v>0</v>
      </c>
      <c r="BX11" s="127" t="s">
        <v>311</v>
      </c>
      <c r="BY11" s="128" t="s">
        <v>312</v>
      </c>
      <c r="BZ11" s="137">
        <f>HLOOKUP(BZ$2,Blocks,$A11,FALSE)</f>
        <v>0</v>
      </c>
      <c r="CA11" s="127" t="s">
        <v>311</v>
      </c>
      <c r="CB11" s="128" t="s">
        <v>312</v>
      </c>
      <c r="CC11" s="137">
        <f>HLOOKUP(CC$2,Blocks,$A11,FALSE)</f>
        <v>0</v>
      </c>
      <c r="CD11" s="127" t="s">
        <v>311</v>
      </c>
      <c r="CE11" s="128" t="s">
        <v>312</v>
      </c>
      <c r="CF11" s="137">
        <f>HLOOKUP(CF$2,Blocks,$A11,FALSE)</f>
        <v>0</v>
      </c>
      <c r="CG11" s="127" t="s">
        <v>311</v>
      </c>
      <c r="CH11" s="128" t="s">
        <v>312</v>
      </c>
      <c r="CI11" s="137">
        <f>HLOOKUP(CI$2,Blocks,$A11,FALSE)</f>
        <v>0</v>
      </c>
      <c r="CJ11" s="127" t="s">
        <v>311</v>
      </c>
      <c r="CK11" s="128" t="s">
        <v>312</v>
      </c>
      <c r="CL11" s="137">
        <f>HLOOKUP(CL$2,Blocks,$A11,FALSE)</f>
        <v>0</v>
      </c>
      <c r="CM11" s="127" t="s">
        <v>311</v>
      </c>
      <c r="CN11" s="128" t="s">
        <v>312</v>
      </c>
    </row>
    <row r="12" spans="1:92" x14ac:dyDescent="0.2">
      <c r="A12" s="6">
        <f>A11+1</f>
        <v>11</v>
      </c>
      <c r="B12" s="114" t="s">
        <v>1</v>
      </c>
      <c r="C12" s="138">
        <f>SUM(D12:E12)+C$23</f>
        <v>24</v>
      </c>
      <c r="D12" s="145">
        <v>0</v>
      </c>
      <c r="E12" s="131">
        <f>HLOOKUP(C$2,Blocks,$A12,FALSE)</f>
        <v>24</v>
      </c>
      <c r="F12" s="138">
        <f>SUM(G12:H12)+F$23</f>
        <v>23</v>
      </c>
      <c r="G12" s="145">
        <v>0</v>
      </c>
      <c r="H12" s="131">
        <f>HLOOKUP(F$2,Blocks,$A12,FALSE)</f>
        <v>23</v>
      </c>
      <c r="I12" s="138">
        <f>SUM(J12:K12)+I$23</f>
        <v>16</v>
      </c>
      <c r="J12" s="145">
        <v>0</v>
      </c>
      <c r="K12" s="131">
        <f>HLOOKUP(I$2,Blocks,$A12,FALSE)</f>
        <v>16</v>
      </c>
      <c r="L12" s="138">
        <f>SUM(M12:N12)+L$23</f>
        <v>19</v>
      </c>
      <c r="M12" s="145">
        <v>0</v>
      </c>
      <c r="N12" s="131">
        <f>HLOOKUP(L$2,Blocks,$A12,FALSE)</f>
        <v>19</v>
      </c>
      <c r="O12" s="138">
        <f>SUM(P12:Q12)+O$23</f>
        <v>16</v>
      </c>
      <c r="P12" s="145">
        <v>0</v>
      </c>
      <c r="Q12" s="131">
        <f>HLOOKUP(O$2,Blocks,$A12,FALSE)</f>
        <v>16</v>
      </c>
      <c r="R12" s="138" t="e">
        <f>SUM(S12:T12)+R$23</f>
        <v>#VALUE!</v>
      </c>
      <c r="S12" s="145">
        <v>0</v>
      </c>
      <c r="T12" s="131">
        <f>HLOOKUP(R$2,Blocks,$A12,FALSE)</f>
        <v>14</v>
      </c>
      <c r="U12" s="138" t="e">
        <f>SUM(V12:W12)+U$23</f>
        <v>#VALUE!</v>
      </c>
      <c r="V12" s="145">
        <v>0</v>
      </c>
      <c r="W12" s="131">
        <f>HLOOKUP(U$2,Blocks,$A12,FALSE)</f>
        <v>14</v>
      </c>
      <c r="X12" s="138">
        <f>SUM(Y12:Z12)+X$23</f>
        <v>14</v>
      </c>
      <c r="Y12" s="145">
        <v>0</v>
      </c>
      <c r="Z12" s="131">
        <f>HLOOKUP(X$2,Blocks,$A12,FALSE)</f>
        <v>14</v>
      </c>
      <c r="AA12" s="138">
        <f>SUM(AB12:AC12)+AA$23</f>
        <v>14</v>
      </c>
      <c r="AB12" s="145">
        <v>0</v>
      </c>
      <c r="AC12" s="131">
        <f>HLOOKUP(AA$2,Blocks,$A12,FALSE)</f>
        <v>14</v>
      </c>
      <c r="AD12" s="138" t="e">
        <f>SUM(AE12:AF12)+AD$23</f>
        <v>#VALUE!</v>
      </c>
      <c r="AE12" s="145">
        <v>0</v>
      </c>
      <c r="AF12" s="131">
        <f>HLOOKUP(AD$2,Blocks,$A12,FALSE)</f>
        <v>14</v>
      </c>
      <c r="AG12" s="138" t="e">
        <f>SUM(AH12:AI12)+AG$23</f>
        <v>#VALUE!</v>
      </c>
      <c r="AH12" s="145">
        <v>0</v>
      </c>
      <c r="AI12" s="131">
        <f>HLOOKUP(AG$2,Blocks,$A12,FALSE)</f>
        <v>14</v>
      </c>
      <c r="AJ12" s="138" t="e">
        <f>SUM(AK12:AL12)+AJ$23</f>
        <v>#VALUE!</v>
      </c>
      <c r="AK12" s="145">
        <v>0</v>
      </c>
      <c r="AL12" s="131">
        <f>HLOOKUP(AJ$2,Blocks,$A12,FALSE)</f>
        <v>14</v>
      </c>
      <c r="AM12" s="138" t="e">
        <f>SUM(AN12:AO12)+AM$23</f>
        <v>#VALUE!</v>
      </c>
      <c r="AN12" s="145">
        <v>0</v>
      </c>
      <c r="AO12" s="131">
        <f>HLOOKUP(AM$2,Blocks,$A12,FALSE)</f>
        <v>14</v>
      </c>
      <c r="AP12" s="138" t="e">
        <f>SUM(AQ12:AR12)+AP$23</f>
        <v>#VALUE!</v>
      </c>
      <c r="AQ12" s="145">
        <v>0</v>
      </c>
      <c r="AR12" s="131">
        <f>HLOOKUP(AP$2,Blocks,$A12,FALSE)</f>
        <v>15</v>
      </c>
      <c r="AS12" s="138" t="e">
        <f>SUM(AT12:AU12)+AS$23</f>
        <v>#VALUE!</v>
      </c>
      <c r="AT12" s="145">
        <v>0</v>
      </c>
      <c r="AU12" s="131">
        <f>HLOOKUP(AS$2,Blocks,$A12,FALSE)</f>
        <v>15</v>
      </c>
      <c r="AV12" s="138">
        <f>SUM(AW12:AX12)+AV$23</f>
        <v>14</v>
      </c>
      <c r="AW12" s="145">
        <v>0</v>
      </c>
      <c r="AX12" s="131">
        <f>HLOOKUP(AV$2,Blocks,$A12,FALSE)</f>
        <v>15</v>
      </c>
      <c r="AY12" s="138">
        <f>SUM(AZ12:BA12)+AY$23</f>
        <v>0</v>
      </c>
      <c r="AZ12" s="145">
        <v>0</v>
      </c>
      <c r="BA12" s="131">
        <f>HLOOKUP(AY$2,Blocks,$A12,FALSE)</f>
        <v>0</v>
      </c>
      <c r="BB12" s="138">
        <f>SUM(BC12:BD12)+BB$23</f>
        <v>0</v>
      </c>
      <c r="BC12" s="145">
        <v>0</v>
      </c>
      <c r="BD12" s="131">
        <f>HLOOKUP(BB$2,Blocks,$A12,FALSE)</f>
        <v>0</v>
      </c>
      <c r="BE12" s="138">
        <f>SUM(BF12:BG12)+BE$23</f>
        <v>0</v>
      </c>
      <c r="BF12" s="145">
        <v>0</v>
      </c>
      <c r="BG12" s="131">
        <f>HLOOKUP(BE$2,Blocks,$A12,FALSE)</f>
        <v>0</v>
      </c>
      <c r="BH12" s="138">
        <f>SUM(BI12:BJ12)+BH$23</f>
        <v>0</v>
      </c>
      <c r="BI12" s="145">
        <v>0</v>
      </c>
      <c r="BJ12" s="131">
        <f>HLOOKUP(BH$2,Blocks,$A12,FALSE)</f>
        <v>0</v>
      </c>
      <c r="BK12" s="138">
        <f>SUM(BL12:BM12)+BK$23</f>
        <v>0</v>
      </c>
      <c r="BL12" s="145">
        <v>0</v>
      </c>
      <c r="BM12" s="131">
        <f>HLOOKUP(BK$2,Blocks,$A12,FALSE)</f>
        <v>0</v>
      </c>
      <c r="BN12" s="138">
        <f>SUM(BO12:BP12)+BN$23</f>
        <v>0</v>
      </c>
      <c r="BO12" s="145">
        <v>0</v>
      </c>
      <c r="BP12" s="131">
        <f>HLOOKUP(BN$2,Blocks,$A12,FALSE)</f>
        <v>0</v>
      </c>
      <c r="BQ12" s="138">
        <f>SUM(BR12:BS12)+BQ$23</f>
        <v>0</v>
      </c>
      <c r="BR12" s="145">
        <v>0</v>
      </c>
      <c r="BS12" s="131">
        <f>HLOOKUP(BQ$2,Blocks,$A12,FALSE)</f>
        <v>0</v>
      </c>
      <c r="BT12" s="138">
        <f>SUM(BU12:BV12)+BT$23</f>
        <v>0</v>
      </c>
      <c r="BU12" s="145">
        <v>0</v>
      </c>
      <c r="BV12" s="131">
        <f>HLOOKUP(BT$2,Blocks,$A12,FALSE)</f>
        <v>0</v>
      </c>
      <c r="BW12" s="138">
        <f>SUM(BX12:BY12)+BW$23</f>
        <v>0</v>
      </c>
      <c r="BX12" s="145">
        <v>0</v>
      </c>
      <c r="BY12" s="131">
        <f>HLOOKUP(BW$2,Blocks,$A12,FALSE)</f>
        <v>0</v>
      </c>
      <c r="BZ12" s="138">
        <f>SUM(CA12:CB12)+BZ$23</f>
        <v>0</v>
      </c>
      <c r="CA12" s="145">
        <v>0</v>
      </c>
      <c r="CB12" s="131">
        <f>HLOOKUP(BZ$2,Blocks,$A12,FALSE)</f>
        <v>0</v>
      </c>
      <c r="CC12" s="138">
        <f>SUM(CD12:CE12)+CC$23</f>
        <v>0</v>
      </c>
      <c r="CD12" s="145">
        <v>0</v>
      </c>
      <c r="CE12" s="131">
        <f>HLOOKUP(CC$2,Blocks,$A12,FALSE)</f>
        <v>0</v>
      </c>
      <c r="CF12" s="138">
        <f>SUM(CG12:CH12)+CF$23</f>
        <v>0</v>
      </c>
      <c r="CG12" s="145">
        <v>0</v>
      </c>
      <c r="CH12" s="131">
        <f>HLOOKUP(CF$2,Blocks,$A12,FALSE)</f>
        <v>0</v>
      </c>
      <c r="CI12" s="138">
        <f>SUM(CJ12:CK12)+CI$23</f>
        <v>0</v>
      </c>
      <c r="CJ12" s="145">
        <v>0</v>
      </c>
      <c r="CK12" s="131">
        <f>HLOOKUP(CI$2,Blocks,$A12,FALSE)</f>
        <v>0</v>
      </c>
      <c r="CL12" s="138">
        <f>SUM(CM12:CN12)+CL$23</f>
        <v>0</v>
      </c>
      <c r="CM12" s="145">
        <v>0</v>
      </c>
      <c r="CN12" s="131">
        <f>HLOOKUP(CL$2,Blocks,$A12,FALSE)</f>
        <v>0</v>
      </c>
    </row>
    <row r="13" spans="1:92" s="64" customFormat="1" x14ac:dyDescent="0.2">
      <c r="A13" s="98">
        <f t="shared" si="0"/>
        <v>12</v>
      </c>
      <c r="B13" s="152" t="s">
        <v>42</v>
      </c>
      <c r="C13" s="139">
        <f t="shared" ref="C13:C15" si="1">SUM(D13:E13)+C$23</f>
        <v>20</v>
      </c>
      <c r="D13" s="153">
        <v>0</v>
      </c>
      <c r="E13" s="132">
        <f>HLOOKUP(C$2,Blocks,$A13,FALSE)</f>
        <v>20</v>
      </c>
      <c r="F13" s="139">
        <f t="shared" ref="F13:F15" si="2">SUM(G13:H13)+F$23</f>
        <v>20</v>
      </c>
      <c r="G13" s="153">
        <v>0</v>
      </c>
      <c r="H13" s="132">
        <f>HLOOKUP(F$2,Blocks,$A13,FALSE)</f>
        <v>20</v>
      </c>
      <c r="I13" s="139">
        <f t="shared" ref="I13:I15" si="3">SUM(J13:K13)+I$23</f>
        <v>15</v>
      </c>
      <c r="J13" s="153">
        <v>0</v>
      </c>
      <c r="K13" s="132">
        <f>HLOOKUP(I$2,Blocks,$A13,FALSE)</f>
        <v>15</v>
      </c>
      <c r="L13" s="139">
        <f t="shared" ref="L13:L15" si="4">SUM(M13:N13)+L$23</f>
        <v>15</v>
      </c>
      <c r="M13" s="153">
        <v>0</v>
      </c>
      <c r="N13" s="132">
        <f>HLOOKUP(L$2,Blocks,$A13,FALSE)</f>
        <v>15</v>
      </c>
      <c r="O13" s="139">
        <f t="shared" ref="O13:O15" si="5">SUM(P13:Q13)+O$23</f>
        <v>14</v>
      </c>
      <c r="P13" s="153">
        <v>0</v>
      </c>
      <c r="Q13" s="132">
        <f>HLOOKUP(O$2,Blocks,$A13,FALSE)</f>
        <v>14</v>
      </c>
      <c r="R13" s="139" t="e">
        <f t="shared" ref="R13:R15" si="6">SUM(S13:T13)+R$23</f>
        <v>#VALUE!</v>
      </c>
      <c r="S13" s="153">
        <v>0</v>
      </c>
      <c r="T13" s="132">
        <f>HLOOKUP(R$2,Blocks,$A13,FALSE)</f>
        <v>14</v>
      </c>
      <c r="U13" s="139" t="e">
        <f t="shared" ref="U13:U15" si="7">SUM(V13:W13)+U$23</f>
        <v>#VALUE!</v>
      </c>
      <c r="V13" s="153">
        <v>0</v>
      </c>
      <c r="W13" s="132">
        <f>HLOOKUP(U$2,Blocks,$A13,FALSE)</f>
        <v>14</v>
      </c>
      <c r="X13" s="139">
        <f t="shared" ref="X13:X15" si="8">SUM(Y13:Z13)+X$23</f>
        <v>14</v>
      </c>
      <c r="Y13" s="153">
        <v>0</v>
      </c>
      <c r="Z13" s="132">
        <f>HLOOKUP(X$2,Blocks,$A13,FALSE)</f>
        <v>14</v>
      </c>
      <c r="AA13" s="139">
        <f t="shared" ref="AA13:AA15" si="9">SUM(AB13:AC13)+AA$23</f>
        <v>14</v>
      </c>
      <c r="AB13" s="153">
        <v>0</v>
      </c>
      <c r="AC13" s="132">
        <f>HLOOKUP(AA$2,Blocks,$A13,FALSE)</f>
        <v>14</v>
      </c>
      <c r="AD13" s="139" t="e">
        <f t="shared" ref="AD13:AD15" si="10">SUM(AE13:AF13)+AD$23</f>
        <v>#VALUE!</v>
      </c>
      <c r="AE13" s="153">
        <v>0</v>
      </c>
      <c r="AF13" s="132">
        <f>HLOOKUP(AD$2,Blocks,$A13,FALSE)</f>
        <v>14</v>
      </c>
      <c r="AG13" s="139" t="e">
        <f t="shared" ref="AG13:AG15" si="11">SUM(AH13:AI13)+AG$23</f>
        <v>#VALUE!</v>
      </c>
      <c r="AH13" s="153">
        <v>0</v>
      </c>
      <c r="AI13" s="132">
        <f>HLOOKUP(AG$2,Blocks,$A13,FALSE)</f>
        <v>14</v>
      </c>
      <c r="AJ13" s="139" t="e">
        <f t="shared" ref="AJ13:AJ15" si="12">SUM(AK13:AL13)+AJ$23</f>
        <v>#VALUE!</v>
      </c>
      <c r="AK13" s="153">
        <v>0</v>
      </c>
      <c r="AL13" s="132">
        <f>HLOOKUP(AJ$2,Blocks,$A13,FALSE)</f>
        <v>14</v>
      </c>
      <c r="AM13" s="139" t="e">
        <f t="shared" ref="AM13:AM15" si="13">SUM(AN13:AO13)+AM$23</f>
        <v>#VALUE!</v>
      </c>
      <c r="AN13" s="153">
        <v>0</v>
      </c>
      <c r="AO13" s="132">
        <f>HLOOKUP(AM$2,Blocks,$A13,FALSE)</f>
        <v>14</v>
      </c>
      <c r="AP13" s="139" t="e">
        <f t="shared" ref="AP13:AP15" si="14">SUM(AQ13:AR13)+AP$23</f>
        <v>#VALUE!</v>
      </c>
      <c r="AQ13" s="153">
        <v>0</v>
      </c>
      <c r="AR13" s="132">
        <f>HLOOKUP(AP$2,Blocks,$A13,FALSE)</f>
        <v>15</v>
      </c>
      <c r="AS13" s="139" t="e">
        <f t="shared" ref="AS13:AS15" si="15">SUM(AT13:AU13)+AS$23</f>
        <v>#VALUE!</v>
      </c>
      <c r="AT13" s="153">
        <v>0</v>
      </c>
      <c r="AU13" s="132">
        <f>HLOOKUP(AS$2,Blocks,$A13,FALSE)</f>
        <v>15</v>
      </c>
      <c r="AV13" s="139">
        <f t="shared" ref="AV13:AV15" si="16">SUM(AW13:AX13)+AV$23</f>
        <v>14</v>
      </c>
      <c r="AW13" s="153">
        <v>0</v>
      </c>
      <c r="AX13" s="132">
        <f>HLOOKUP(AV$2,Blocks,$A13,FALSE)</f>
        <v>15</v>
      </c>
      <c r="AY13" s="139">
        <f t="shared" ref="AY13:AY15" si="17">SUM(AZ13:BA13)+AY$23</f>
        <v>0</v>
      </c>
      <c r="AZ13" s="153">
        <v>0</v>
      </c>
      <c r="BA13" s="132">
        <f>HLOOKUP(AY$2,Blocks,$A13,FALSE)</f>
        <v>0</v>
      </c>
      <c r="BB13" s="139">
        <f t="shared" ref="BB13:BB15" si="18">SUM(BC13:BD13)+BB$23</f>
        <v>0</v>
      </c>
      <c r="BC13" s="153">
        <v>0</v>
      </c>
      <c r="BD13" s="132">
        <f>HLOOKUP(BB$2,Blocks,$A13,FALSE)</f>
        <v>0</v>
      </c>
      <c r="BE13" s="139">
        <f t="shared" ref="BE13:BE15" si="19">SUM(BF13:BG13)+BE$23</f>
        <v>0</v>
      </c>
      <c r="BF13" s="153">
        <v>0</v>
      </c>
      <c r="BG13" s="132">
        <f>HLOOKUP(BE$2,Blocks,$A13,FALSE)</f>
        <v>0</v>
      </c>
      <c r="BH13" s="139">
        <f t="shared" ref="BH13:BH15" si="20">SUM(BI13:BJ13)+BH$23</f>
        <v>0</v>
      </c>
      <c r="BI13" s="153">
        <v>0</v>
      </c>
      <c r="BJ13" s="132">
        <f>HLOOKUP(BH$2,Blocks,$A13,FALSE)</f>
        <v>0</v>
      </c>
      <c r="BK13" s="139">
        <f t="shared" ref="BK13:BK15" si="21">SUM(BL13:BM13)+BK$23</f>
        <v>0</v>
      </c>
      <c r="BL13" s="153">
        <v>0</v>
      </c>
      <c r="BM13" s="132">
        <f>HLOOKUP(BK$2,Blocks,$A13,FALSE)</f>
        <v>0</v>
      </c>
      <c r="BN13" s="139">
        <f t="shared" ref="BN13:BN15" si="22">SUM(BO13:BP13)+BN$23</f>
        <v>0</v>
      </c>
      <c r="BO13" s="153">
        <v>0</v>
      </c>
      <c r="BP13" s="132">
        <f>HLOOKUP(BN$2,Blocks,$A13,FALSE)</f>
        <v>0</v>
      </c>
      <c r="BQ13" s="139">
        <f t="shared" ref="BQ13:BQ15" si="23">SUM(BR13:BS13)+BQ$23</f>
        <v>0</v>
      </c>
      <c r="BR13" s="153">
        <v>0</v>
      </c>
      <c r="BS13" s="132">
        <f>HLOOKUP(BQ$2,Blocks,$A13,FALSE)</f>
        <v>0</v>
      </c>
      <c r="BT13" s="139">
        <f t="shared" ref="BT13:BT15" si="24">SUM(BU13:BV13)+BT$23</f>
        <v>0</v>
      </c>
      <c r="BU13" s="153">
        <v>0</v>
      </c>
      <c r="BV13" s="132">
        <f>HLOOKUP(BT$2,Blocks,$A13,FALSE)</f>
        <v>0</v>
      </c>
      <c r="BW13" s="139">
        <f t="shared" ref="BW13:BW15" si="25">SUM(BX13:BY13)+BW$23</f>
        <v>0</v>
      </c>
      <c r="BX13" s="153">
        <v>0</v>
      </c>
      <c r="BY13" s="132">
        <f>HLOOKUP(BW$2,Blocks,$A13,FALSE)</f>
        <v>0</v>
      </c>
      <c r="BZ13" s="139">
        <f t="shared" ref="BZ13:BZ15" si="26">SUM(CA13:CB13)+BZ$23</f>
        <v>0</v>
      </c>
      <c r="CA13" s="153">
        <v>0</v>
      </c>
      <c r="CB13" s="132">
        <f>HLOOKUP(BZ$2,Blocks,$A13,FALSE)</f>
        <v>0</v>
      </c>
      <c r="CC13" s="139">
        <f t="shared" ref="CC13:CC15" si="27">SUM(CD13:CE13)+CC$23</f>
        <v>0</v>
      </c>
      <c r="CD13" s="153">
        <v>0</v>
      </c>
      <c r="CE13" s="132">
        <f>HLOOKUP(CC$2,Blocks,$A13,FALSE)</f>
        <v>0</v>
      </c>
      <c r="CF13" s="139">
        <f t="shared" ref="CF13:CF15" si="28">SUM(CG13:CH13)+CF$23</f>
        <v>0</v>
      </c>
      <c r="CG13" s="153">
        <v>0</v>
      </c>
      <c r="CH13" s="132">
        <f>HLOOKUP(CF$2,Blocks,$A13,FALSE)</f>
        <v>0</v>
      </c>
      <c r="CI13" s="139">
        <f t="shared" ref="CI13:CI15" si="29">SUM(CJ13:CK13)+CI$23</f>
        <v>0</v>
      </c>
      <c r="CJ13" s="153">
        <v>0</v>
      </c>
      <c r="CK13" s="132">
        <f>HLOOKUP(CI$2,Blocks,$A13,FALSE)</f>
        <v>0</v>
      </c>
      <c r="CL13" s="139">
        <f t="shared" ref="CL13:CL15" si="30">SUM(CM13:CN13)+CL$23</f>
        <v>0</v>
      </c>
      <c r="CM13" s="153">
        <v>0</v>
      </c>
      <c r="CN13" s="132">
        <f>HLOOKUP(CL$2,Blocks,$A13,FALSE)</f>
        <v>0</v>
      </c>
    </row>
    <row r="14" spans="1:92" x14ac:dyDescent="0.2">
      <c r="A14" s="6">
        <f t="shared" si="0"/>
        <v>13</v>
      </c>
      <c r="B14" s="115" t="s">
        <v>0</v>
      </c>
      <c r="C14" s="139">
        <f t="shared" si="1"/>
        <v>20</v>
      </c>
      <c r="D14" s="145">
        <v>0</v>
      </c>
      <c r="E14" s="132">
        <f>HLOOKUP(C$2,Blocks,$A14,FALSE)</f>
        <v>20</v>
      </c>
      <c r="F14" s="139">
        <f t="shared" si="2"/>
        <v>20</v>
      </c>
      <c r="G14" s="145">
        <v>0</v>
      </c>
      <c r="H14" s="132">
        <f>HLOOKUP(F$2,Blocks,$A14,FALSE)</f>
        <v>20</v>
      </c>
      <c r="I14" s="139">
        <f t="shared" si="3"/>
        <v>15</v>
      </c>
      <c r="J14" s="145">
        <v>0</v>
      </c>
      <c r="K14" s="132">
        <f>HLOOKUP(I$2,Blocks,$A14,FALSE)</f>
        <v>15</v>
      </c>
      <c r="L14" s="139">
        <f t="shared" si="4"/>
        <v>14</v>
      </c>
      <c r="M14" s="145">
        <v>0</v>
      </c>
      <c r="N14" s="132">
        <f>HLOOKUP(L$2,Blocks,$A14,FALSE)</f>
        <v>14</v>
      </c>
      <c r="O14" s="139">
        <f t="shared" si="5"/>
        <v>16</v>
      </c>
      <c r="P14" s="145">
        <v>0</v>
      </c>
      <c r="Q14" s="132">
        <f>HLOOKUP(O$2,Blocks,$A14,FALSE)</f>
        <v>16</v>
      </c>
      <c r="R14" s="139" t="e">
        <f t="shared" si="6"/>
        <v>#VALUE!</v>
      </c>
      <c r="S14" s="145">
        <v>0</v>
      </c>
      <c r="T14" s="132">
        <f>HLOOKUP(R$2,Blocks,$A14,FALSE)</f>
        <v>12</v>
      </c>
      <c r="U14" s="139" t="e">
        <f t="shared" si="7"/>
        <v>#VALUE!</v>
      </c>
      <c r="V14" s="145">
        <v>0</v>
      </c>
      <c r="W14" s="132">
        <f>HLOOKUP(U$2,Blocks,$A14,FALSE)</f>
        <v>12</v>
      </c>
      <c r="X14" s="139">
        <f t="shared" si="8"/>
        <v>12</v>
      </c>
      <c r="Y14" s="145">
        <v>0</v>
      </c>
      <c r="Z14" s="132">
        <f>HLOOKUP(X$2,Blocks,$A14,FALSE)</f>
        <v>12</v>
      </c>
      <c r="AA14" s="139">
        <f t="shared" si="9"/>
        <v>12</v>
      </c>
      <c r="AB14" s="145">
        <v>0</v>
      </c>
      <c r="AC14" s="132">
        <f>HLOOKUP(AA$2,Blocks,$A14,FALSE)</f>
        <v>12</v>
      </c>
      <c r="AD14" s="139" t="e">
        <f t="shared" si="10"/>
        <v>#VALUE!</v>
      </c>
      <c r="AE14" s="145">
        <v>0</v>
      </c>
      <c r="AF14" s="132">
        <f>HLOOKUP(AD$2,Blocks,$A14,FALSE)</f>
        <v>12</v>
      </c>
      <c r="AG14" s="139" t="e">
        <f t="shared" si="11"/>
        <v>#VALUE!</v>
      </c>
      <c r="AH14" s="145">
        <v>0</v>
      </c>
      <c r="AI14" s="132">
        <f>HLOOKUP(AG$2,Blocks,$A14,FALSE)</f>
        <v>12</v>
      </c>
      <c r="AJ14" s="139" t="e">
        <f t="shared" si="12"/>
        <v>#VALUE!</v>
      </c>
      <c r="AK14" s="145">
        <v>0</v>
      </c>
      <c r="AL14" s="132">
        <f>HLOOKUP(AJ$2,Blocks,$A14,FALSE)</f>
        <v>12</v>
      </c>
      <c r="AM14" s="139" t="e">
        <f t="shared" si="13"/>
        <v>#VALUE!</v>
      </c>
      <c r="AN14" s="145">
        <v>0</v>
      </c>
      <c r="AO14" s="132">
        <f>HLOOKUP(AM$2,Blocks,$A14,FALSE)</f>
        <v>12</v>
      </c>
      <c r="AP14" s="139" t="e">
        <f t="shared" si="14"/>
        <v>#VALUE!</v>
      </c>
      <c r="AQ14" s="145">
        <v>0</v>
      </c>
      <c r="AR14" s="132">
        <f>HLOOKUP(AP$2,Blocks,$A14,FALSE)</f>
        <v>16</v>
      </c>
      <c r="AS14" s="139" t="e">
        <f t="shared" si="15"/>
        <v>#VALUE!</v>
      </c>
      <c r="AT14" s="145">
        <v>0</v>
      </c>
      <c r="AU14" s="132">
        <f>HLOOKUP(AS$2,Blocks,$A14,FALSE)</f>
        <v>16</v>
      </c>
      <c r="AV14" s="139">
        <f t="shared" si="16"/>
        <v>15</v>
      </c>
      <c r="AW14" s="145">
        <v>0</v>
      </c>
      <c r="AX14" s="132">
        <f>HLOOKUP(AV$2,Blocks,$A14,FALSE)</f>
        <v>16</v>
      </c>
      <c r="AY14" s="139">
        <f t="shared" si="17"/>
        <v>0</v>
      </c>
      <c r="AZ14" s="145">
        <v>0</v>
      </c>
      <c r="BA14" s="132">
        <f>HLOOKUP(AY$2,Blocks,$A14,FALSE)</f>
        <v>0</v>
      </c>
      <c r="BB14" s="139">
        <f t="shared" si="18"/>
        <v>0</v>
      </c>
      <c r="BC14" s="145">
        <v>0</v>
      </c>
      <c r="BD14" s="132">
        <f>HLOOKUP(BB$2,Blocks,$A14,FALSE)</f>
        <v>0</v>
      </c>
      <c r="BE14" s="139">
        <f t="shared" si="19"/>
        <v>0</v>
      </c>
      <c r="BF14" s="145">
        <v>0</v>
      </c>
      <c r="BG14" s="132">
        <f>HLOOKUP(BE$2,Blocks,$A14,FALSE)</f>
        <v>0</v>
      </c>
      <c r="BH14" s="139">
        <f t="shared" si="20"/>
        <v>0</v>
      </c>
      <c r="BI14" s="145">
        <v>0</v>
      </c>
      <c r="BJ14" s="132">
        <f>HLOOKUP(BH$2,Blocks,$A14,FALSE)</f>
        <v>0</v>
      </c>
      <c r="BK14" s="139">
        <f t="shared" si="21"/>
        <v>0</v>
      </c>
      <c r="BL14" s="145">
        <v>0</v>
      </c>
      <c r="BM14" s="132">
        <f>HLOOKUP(BK$2,Blocks,$A14,FALSE)</f>
        <v>0</v>
      </c>
      <c r="BN14" s="139">
        <f t="shared" si="22"/>
        <v>0</v>
      </c>
      <c r="BO14" s="145">
        <v>0</v>
      </c>
      <c r="BP14" s="132">
        <f>HLOOKUP(BN$2,Blocks,$A14,FALSE)</f>
        <v>0</v>
      </c>
      <c r="BQ14" s="139">
        <f t="shared" si="23"/>
        <v>0</v>
      </c>
      <c r="BR14" s="145">
        <v>0</v>
      </c>
      <c r="BS14" s="132">
        <f>HLOOKUP(BQ$2,Blocks,$A14,FALSE)</f>
        <v>0</v>
      </c>
      <c r="BT14" s="139">
        <f t="shared" si="24"/>
        <v>0</v>
      </c>
      <c r="BU14" s="145">
        <v>0</v>
      </c>
      <c r="BV14" s="132">
        <f>HLOOKUP(BT$2,Blocks,$A14,FALSE)</f>
        <v>0</v>
      </c>
      <c r="BW14" s="139">
        <f t="shared" si="25"/>
        <v>0</v>
      </c>
      <c r="BX14" s="145">
        <v>0</v>
      </c>
      <c r="BY14" s="132">
        <f>HLOOKUP(BW$2,Blocks,$A14,FALSE)</f>
        <v>0</v>
      </c>
      <c r="BZ14" s="139">
        <f t="shared" si="26"/>
        <v>0</v>
      </c>
      <c r="CA14" s="145">
        <v>0</v>
      </c>
      <c r="CB14" s="132">
        <f>HLOOKUP(BZ$2,Blocks,$A14,FALSE)</f>
        <v>0</v>
      </c>
      <c r="CC14" s="139">
        <f t="shared" si="27"/>
        <v>0</v>
      </c>
      <c r="CD14" s="145">
        <v>0</v>
      </c>
      <c r="CE14" s="132">
        <f>HLOOKUP(CC$2,Blocks,$A14,FALSE)</f>
        <v>0</v>
      </c>
      <c r="CF14" s="139">
        <f t="shared" si="28"/>
        <v>0</v>
      </c>
      <c r="CG14" s="145">
        <v>0</v>
      </c>
      <c r="CH14" s="132">
        <f>HLOOKUP(CF$2,Blocks,$A14,FALSE)</f>
        <v>0</v>
      </c>
      <c r="CI14" s="139">
        <f t="shared" si="29"/>
        <v>0</v>
      </c>
      <c r="CJ14" s="145">
        <v>0</v>
      </c>
      <c r="CK14" s="132">
        <f>HLOOKUP(CI$2,Blocks,$A14,FALSE)</f>
        <v>0</v>
      </c>
      <c r="CL14" s="139">
        <f t="shared" si="30"/>
        <v>0</v>
      </c>
      <c r="CM14" s="145">
        <v>0</v>
      </c>
      <c r="CN14" s="132">
        <f>HLOOKUP(CL$2,Blocks,$A14,FALSE)</f>
        <v>0</v>
      </c>
    </row>
    <row r="15" spans="1:92" x14ac:dyDescent="0.2">
      <c r="A15" s="6">
        <f t="shared" si="0"/>
        <v>14</v>
      </c>
      <c r="B15" s="116" t="s">
        <v>43</v>
      </c>
      <c r="C15" s="140">
        <f t="shared" si="1"/>
        <v>20</v>
      </c>
      <c r="D15" s="146">
        <v>0</v>
      </c>
      <c r="E15" s="133">
        <f>HLOOKUP(C$2,Blocks,$A15,FALSE)</f>
        <v>20</v>
      </c>
      <c r="F15" s="140">
        <f t="shared" si="2"/>
        <v>16</v>
      </c>
      <c r="G15" s="146">
        <v>0</v>
      </c>
      <c r="H15" s="133">
        <f>HLOOKUP(F$2,Blocks,$A15,FALSE)</f>
        <v>16</v>
      </c>
      <c r="I15" s="140">
        <f t="shared" si="3"/>
        <v>18</v>
      </c>
      <c r="J15" s="146">
        <v>0</v>
      </c>
      <c r="K15" s="133">
        <f>HLOOKUP(I$2,Blocks,$A15,FALSE)</f>
        <v>18</v>
      </c>
      <c r="L15" s="140">
        <f t="shared" si="4"/>
        <v>15</v>
      </c>
      <c r="M15" s="146">
        <v>0</v>
      </c>
      <c r="N15" s="133">
        <f>HLOOKUP(L$2,Blocks,$A15,FALSE)</f>
        <v>15</v>
      </c>
      <c r="O15" s="140">
        <f t="shared" si="5"/>
        <v>14</v>
      </c>
      <c r="P15" s="146">
        <v>0</v>
      </c>
      <c r="Q15" s="133">
        <f>HLOOKUP(O$2,Blocks,$A15,FALSE)</f>
        <v>14</v>
      </c>
      <c r="R15" s="140" t="e">
        <f t="shared" si="6"/>
        <v>#VALUE!</v>
      </c>
      <c r="S15" s="146">
        <v>0</v>
      </c>
      <c r="T15" s="133">
        <f>HLOOKUP(R$2,Blocks,$A15,FALSE)</f>
        <v>10</v>
      </c>
      <c r="U15" s="140" t="e">
        <f t="shared" si="7"/>
        <v>#VALUE!</v>
      </c>
      <c r="V15" s="146">
        <v>0</v>
      </c>
      <c r="W15" s="133">
        <f>HLOOKUP(U$2,Blocks,$A15,FALSE)</f>
        <v>10</v>
      </c>
      <c r="X15" s="140">
        <f t="shared" si="8"/>
        <v>10</v>
      </c>
      <c r="Y15" s="146">
        <v>0</v>
      </c>
      <c r="Z15" s="133">
        <f>HLOOKUP(X$2,Blocks,$A15,FALSE)</f>
        <v>10</v>
      </c>
      <c r="AA15" s="140">
        <f t="shared" si="9"/>
        <v>10</v>
      </c>
      <c r="AB15" s="146">
        <v>0</v>
      </c>
      <c r="AC15" s="133">
        <f>HLOOKUP(AA$2,Blocks,$A15,FALSE)</f>
        <v>10</v>
      </c>
      <c r="AD15" s="140" t="e">
        <f t="shared" si="10"/>
        <v>#VALUE!</v>
      </c>
      <c r="AE15" s="146">
        <v>0</v>
      </c>
      <c r="AF15" s="133">
        <f>HLOOKUP(AD$2,Blocks,$A15,FALSE)</f>
        <v>10</v>
      </c>
      <c r="AG15" s="140" t="e">
        <f t="shared" si="11"/>
        <v>#VALUE!</v>
      </c>
      <c r="AH15" s="146">
        <v>0</v>
      </c>
      <c r="AI15" s="133">
        <f>HLOOKUP(AG$2,Blocks,$A15,FALSE)</f>
        <v>10</v>
      </c>
      <c r="AJ15" s="140" t="e">
        <f t="shared" si="12"/>
        <v>#VALUE!</v>
      </c>
      <c r="AK15" s="146">
        <v>0</v>
      </c>
      <c r="AL15" s="133">
        <f>HLOOKUP(AJ$2,Blocks,$A15,FALSE)</f>
        <v>10</v>
      </c>
      <c r="AM15" s="140" t="e">
        <f t="shared" si="13"/>
        <v>#VALUE!</v>
      </c>
      <c r="AN15" s="146">
        <v>0</v>
      </c>
      <c r="AO15" s="133">
        <f>HLOOKUP(AM$2,Blocks,$A15,FALSE)</f>
        <v>10</v>
      </c>
      <c r="AP15" s="140" t="e">
        <f t="shared" si="14"/>
        <v>#VALUE!</v>
      </c>
      <c r="AQ15" s="146">
        <v>0</v>
      </c>
      <c r="AR15" s="133">
        <f>HLOOKUP(AP$2,Blocks,$A15,FALSE)</f>
        <v>12</v>
      </c>
      <c r="AS15" s="140" t="e">
        <f t="shared" si="15"/>
        <v>#VALUE!</v>
      </c>
      <c r="AT15" s="146">
        <v>0</v>
      </c>
      <c r="AU15" s="133">
        <f>HLOOKUP(AS$2,Blocks,$A15,FALSE)</f>
        <v>12</v>
      </c>
      <c r="AV15" s="140">
        <f t="shared" si="16"/>
        <v>11</v>
      </c>
      <c r="AW15" s="146">
        <v>0</v>
      </c>
      <c r="AX15" s="133">
        <f>HLOOKUP(AV$2,Blocks,$A15,FALSE)</f>
        <v>12</v>
      </c>
      <c r="AY15" s="140">
        <f t="shared" si="17"/>
        <v>0</v>
      </c>
      <c r="AZ15" s="146">
        <v>0</v>
      </c>
      <c r="BA15" s="133">
        <f>HLOOKUP(AY$2,Blocks,$A15,FALSE)</f>
        <v>0</v>
      </c>
      <c r="BB15" s="140">
        <f t="shared" si="18"/>
        <v>0</v>
      </c>
      <c r="BC15" s="146">
        <v>0</v>
      </c>
      <c r="BD15" s="133">
        <f>HLOOKUP(BB$2,Blocks,$A15,FALSE)</f>
        <v>0</v>
      </c>
      <c r="BE15" s="140">
        <f t="shared" si="19"/>
        <v>0</v>
      </c>
      <c r="BF15" s="146">
        <v>0</v>
      </c>
      <c r="BG15" s="133">
        <f>HLOOKUP(BE$2,Blocks,$A15,FALSE)</f>
        <v>0</v>
      </c>
      <c r="BH15" s="140">
        <f t="shared" si="20"/>
        <v>0</v>
      </c>
      <c r="BI15" s="146">
        <v>0</v>
      </c>
      <c r="BJ15" s="133">
        <f>HLOOKUP(BH$2,Blocks,$A15,FALSE)</f>
        <v>0</v>
      </c>
      <c r="BK15" s="140">
        <f t="shared" si="21"/>
        <v>0</v>
      </c>
      <c r="BL15" s="146">
        <v>0</v>
      </c>
      <c r="BM15" s="133">
        <f>HLOOKUP(BK$2,Blocks,$A15,FALSE)</f>
        <v>0</v>
      </c>
      <c r="BN15" s="140">
        <f t="shared" si="22"/>
        <v>0</v>
      </c>
      <c r="BO15" s="146">
        <v>0</v>
      </c>
      <c r="BP15" s="133">
        <f>HLOOKUP(BN$2,Blocks,$A15,FALSE)</f>
        <v>0</v>
      </c>
      <c r="BQ15" s="140">
        <f t="shared" si="23"/>
        <v>0</v>
      </c>
      <c r="BR15" s="146">
        <v>0</v>
      </c>
      <c r="BS15" s="133">
        <f>HLOOKUP(BQ$2,Blocks,$A15,FALSE)</f>
        <v>0</v>
      </c>
      <c r="BT15" s="140">
        <f t="shared" si="24"/>
        <v>0</v>
      </c>
      <c r="BU15" s="146">
        <v>0</v>
      </c>
      <c r="BV15" s="133">
        <f>HLOOKUP(BT$2,Blocks,$A15,FALSE)</f>
        <v>0</v>
      </c>
      <c r="BW15" s="140">
        <f t="shared" si="25"/>
        <v>0</v>
      </c>
      <c r="BX15" s="146">
        <v>0</v>
      </c>
      <c r="BY15" s="133">
        <f>HLOOKUP(BW$2,Blocks,$A15,FALSE)</f>
        <v>0</v>
      </c>
      <c r="BZ15" s="140">
        <f t="shared" si="26"/>
        <v>0</v>
      </c>
      <c r="CA15" s="146">
        <v>0</v>
      </c>
      <c r="CB15" s="133">
        <f>HLOOKUP(BZ$2,Blocks,$A15,FALSE)</f>
        <v>0</v>
      </c>
      <c r="CC15" s="140">
        <f t="shared" si="27"/>
        <v>0</v>
      </c>
      <c r="CD15" s="146">
        <v>0</v>
      </c>
      <c r="CE15" s="133">
        <f>HLOOKUP(CC$2,Blocks,$A15,FALSE)</f>
        <v>0</v>
      </c>
      <c r="CF15" s="140">
        <f t="shared" si="28"/>
        <v>0</v>
      </c>
      <c r="CG15" s="146">
        <v>0</v>
      </c>
      <c r="CH15" s="133">
        <f>HLOOKUP(CF$2,Blocks,$A15,FALSE)</f>
        <v>0</v>
      </c>
      <c r="CI15" s="140">
        <f t="shared" si="29"/>
        <v>0</v>
      </c>
      <c r="CJ15" s="146">
        <v>0</v>
      </c>
      <c r="CK15" s="133">
        <f>HLOOKUP(CI$2,Blocks,$A15,FALSE)</f>
        <v>0</v>
      </c>
      <c r="CL15" s="140">
        <f t="shared" si="30"/>
        <v>0</v>
      </c>
      <c r="CM15" s="146">
        <v>0</v>
      </c>
      <c r="CN15" s="133">
        <f>HLOOKUP(CL$2,Blocks,$A15,FALSE)</f>
        <v>0</v>
      </c>
    </row>
    <row r="16" spans="1:92" s="109" customFormat="1" ht="15" customHeight="1" x14ac:dyDescent="0.2">
      <c r="A16" s="106">
        <f t="shared" si="0"/>
        <v>15</v>
      </c>
      <c r="B16" s="111" t="s">
        <v>68</v>
      </c>
      <c r="C16" s="216" t="str">
        <f>HLOOKUP(C$2,Blocks,$A16,FALSE)</f>
        <v>Block, Deflect</v>
      </c>
      <c r="D16" s="219"/>
      <c r="E16" s="220"/>
      <c r="F16" s="216" t="str">
        <f>HLOOKUP(F$2,Blocks,$A16,FALSE)</f>
        <v>none</v>
      </c>
      <c r="G16" s="219"/>
      <c r="H16" s="220"/>
      <c r="I16" s="216" t="str">
        <f>HLOOKUP(I$2,Blocks,$A16,FALSE)</f>
        <v>none</v>
      </c>
      <c r="J16" s="219"/>
      <c r="K16" s="220"/>
      <c r="L16" s="216" t="str">
        <f>HLOOKUP(L$2,Blocks,$A16,FALSE)</f>
        <v>Block</v>
      </c>
      <c r="M16" s="219"/>
      <c r="N16" s="220"/>
      <c r="O16" s="216" t="str">
        <f>HLOOKUP(O$2,Blocks,$A16,FALSE)</f>
        <v>none</v>
      </c>
      <c r="P16" s="219"/>
      <c r="Q16" s="220"/>
      <c r="R16" s="216" t="str">
        <f>HLOOKUP(R$2,Blocks,$A16,FALSE)</f>
        <v>none</v>
      </c>
      <c r="S16" s="219"/>
      <c r="T16" s="220"/>
      <c r="U16" s="216" t="str">
        <f>HLOOKUP(U$2,Blocks,$A16,FALSE)</f>
        <v>none</v>
      </c>
      <c r="V16" s="219"/>
      <c r="W16" s="220"/>
      <c r="X16" s="216" t="str">
        <f>HLOOKUP(X$2,Blocks,$A16,FALSE)</f>
        <v>none</v>
      </c>
      <c r="Y16" s="219"/>
      <c r="Z16" s="220"/>
      <c r="AA16" s="216" t="str">
        <f>HLOOKUP(AA$2,Blocks,$A16,FALSE)</f>
        <v>none</v>
      </c>
      <c r="AB16" s="219"/>
      <c r="AC16" s="220"/>
      <c r="AD16" s="216" t="str">
        <f>HLOOKUP(AD$2,Blocks,$A16,FALSE)</f>
        <v>none</v>
      </c>
      <c r="AE16" s="219"/>
      <c r="AF16" s="220"/>
      <c r="AG16" s="216" t="str">
        <f>HLOOKUP(AG$2,Blocks,$A16,FALSE)</f>
        <v>none</v>
      </c>
      <c r="AH16" s="219"/>
      <c r="AI16" s="220"/>
      <c r="AJ16" s="216" t="str">
        <f>HLOOKUP(AJ$2,Blocks,$A16,FALSE)</f>
        <v>none</v>
      </c>
      <c r="AK16" s="219"/>
      <c r="AL16" s="220"/>
      <c r="AM16" s="216" t="str">
        <f>HLOOKUP(AM$2,Blocks,$A16,FALSE)</f>
        <v>none</v>
      </c>
      <c r="AN16" s="219"/>
      <c r="AO16" s="220"/>
      <c r="AP16" s="216" t="str">
        <f>HLOOKUP(AP$2,Blocks,$A16,FALSE)</f>
        <v>none</v>
      </c>
      <c r="AQ16" s="219"/>
      <c r="AR16" s="220"/>
      <c r="AS16" s="216" t="str">
        <f>HLOOKUP(AS$2,Blocks,$A16,FALSE)</f>
        <v>none</v>
      </c>
      <c r="AT16" s="219"/>
      <c r="AU16" s="220"/>
      <c r="AV16" s="216" t="str">
        <f>HLOOKUP(AV$2,Blocks,$A16,FALSE)</f>
        <v>none</v>
      </c>
      <c r="AW16" s="219"/>
      <c r="AX16" s="220"/>
      <c r="AY16" s="216" t="str">
        <f>HLOOKUP(AY$2,Blocks,$A16,FALSE)</f>
        <v xml:space="preserve"> </v>
      </c>
      <c r="AZ16" s="219"/>
      <c r="BA16" s="220"/>
      <c r="BB16" s="216" t="str">
        <f>HLOOKUP(BB$2,Blocks,$A16,FALSE)</f>
        <v xml:space="preserve"> </v>
      </c>
      <c r="BC16" s="219"/>
      <c r="BD16" s="220"/>
      <c r="BE16" s="216" t="str">
        <f>HLOOKUP(BE$2,Blocks,$A16,FALSE)</f>
        <v xml:space="preserve"> </v>
      </c>
      <c r="BF16" s="219"/>
      <c r="BG16" s="220"/>
      <c r="BH16" s="216" t="str">
        <f>HLOOKUP(BH$2,Blocks,$A16,FALSE)</f>
        <v xml:space="preserve"> </v>
      </c>
      <c r="BI16" s="219"/>
      <c r="BJ16" s="220"/>
      <c r="BK16" s="216" t="str">
        <f>HLOOKUP(BK$2,Blocks,$A16,FALSE)</f>
        <v xml:space="preserve"> </v>
      </c>
      <c r="BL16" s="219"/>
      <c r="BM16" s="220"/>
      <c r="BN16" s="216" t="str">
        <f>HLOOKUP(BN$2,Blocks,$A16,FALSE)</f>
        <v xml:space="preserve"> </v>
      </c>
      <c r="BO16" s="219"/>
      <c r="BP16" s="220"/>
      <c r="BQ16" s="216" t="str">
        <f>HLOOKUP(BQ$2,Blocks,$A16,FALSE)</f>
        <v xml:space="preserve"> </v>
      </c>
      <c r="BR16" s="219"/>
      <c r="BS16" s="220"/>
      <c r="BT16" s="216" t="str">
        <f>HLOOKUP(BT$2,Blocks,$A16,FALSE)</f>
        <v xml:space="preserve"> </v>
      </c>
      <c r="BU16" s="219"/>
      <c r="BV16" s="220"/>
      <c r="BW16" s="216" t="str">
        <f>HLOOKUP(BW$2,Blocks,$A16,FALSE)</f>
        <v xml:space="preserve"> </v>
      </c>
      <c r="BX16" s="219"/>
      <c r="BY16" s="220"/>
      <c r="BZ16" s="216" t="str">
        <f>HLOOKUP(BZ$2,Blocks,$A16,FALSE)</f>
        <v xml:space="preserve"> </v>
      </c>
      <c r="CA16" s="219"/>
      <c r="CB16" s="220"/>
      <c r="CC16" s="216" t="str">
        <f>HLOOKUP(CC$2,Blocks,$A16,FALSE)</f>
        <v xml:space="preserve"> </v>
      </c>
      <c r="CD16" s="219"/>
      <c r="CE16" s="220"/>
      <c r="CF16" s="216" t="str">
        <f>HLOOKUP(CF$2,Blocks,$A16,FALSE)</f>
        <v xml:space="preserve"> </v>
      </c>
      <c r="CG16" s="219"/>
      <c r="CH16" s="220"/>
      <c r="CI16" s="216" t="str">
        <f>HLOOKUP(CI$2,Blocks,$A16,FALSE)</f>
        <v xml:space="preserve"> </v>
      </c>
      <c r="CJ16" s="219"/>
      <c r="CK16" s="220"/>
      <c r="CL16" s="216" t="str">
        <f>HLOOKUP(CL$2,Blocks,$A16,FALSE)</f>
        <v xml:space="preserve"> </v>
      </c>
      <c r="CM16" s="219"/>
      <c r="CN16" s="220"/>
    </row>
    <row r="17" spans="1:92" x14ac:dyDescent="0.2">
      <c r="B17" s="117" t="s">
        <v>310</v>
      </c>
      <c r="C17" s="141">
        <v>0</v>
      </c>
      <c r="D17" s="214"/>
      <c r="E17" s="215"/>
      <c r="F17" s="141">
        <v>0</v>
      </c>
      <c r="G17" s="214"/>
      <c r="H17" s="215"/>
      <c r="I17" s="141">
        <v>0</v>
      </c>
      <c r="J17" s="214"/>
      <c r="K17" s="215"/>
      <c r="L17" s="141">
        <v>0</v>
      </c>
      <c r="M17" s="214"/>
      <c r="N17" s="215"/>
      <c r="O17" s="141">
        <v>0</v>
      </c>
      <c r="P17" s="214"/>
      <c r="Q17" s="215"/>
      <c r="R17" s="141">
        <v>0</v>
      </c>
      <c r="S17" s="214"/>
      <c r="T17" s="215"/>
      <c r="U17" s="141">
        <v>0</v>
      </c>
      <c r="V17" s="214"/>
      <c r="W17" s="215"/>
      <c r="X17" s="141">
        <v>0</v>
      </c>
      <c r="Y17" s="214"/>
      <c r="Z17" s="215"/>
      <c r="AA17" s="141">
        <v>0</v>
      </c>
      <c r="AB17" s="214"/>
      <c r="AC17" s="215"/>
      <c r="AD17" s="141">
        <v>0</v>
      </c>
      <c r="AE17" s="214"/>
      <c r="AF17" s="215"/>
      <c r="AG17" s="141">
        <v>0</v>
      </c>
      <c r="AH17" s="214"/>
      <c r="AI17" s="215"/>
      <c r="AJ17" s="141">
        <v>0</v>
      </c>
      <c r="AK17" s="214"/>
      <c r="AL17" s="215"/>
      <c r="AM17" s="141">
        <v>0</v>
      </c>
      <c r="AN17" s="214"/>
      <c r="AO17" s="215"/>
      <c r="AP17" s="141">
        <v>0</v>
      </c>
      <c r="AQ17" s="214"/>
      <c r="AR17" s="215"/>
      <c r="AS17" s="141">
        <v>0</v>
      </c>
      <c r="AT17" s="214"/>
      <c r="AU17" s="215"/>
      <c r="AV17" s="141">
        <v>0</v>
      </c>
      <c r="AW17" s="214"/>
      <c r="AX17" s="215"/>
      <c r="AY17" s="141">
        <v>0</v>
      </c>
      <c r="AZ17" s="214"/>
      <c r="BA17" s="215"/>
      <c r="BB17" s="141">
        <v>0</v>
      </c>
      <c r="BC17" s="214"/>
      <c r="BD17" s="215"/>
      <c r="BE17" s="141">
        <v>0</v>
      </c>
      <c r="BF17" s="214"/>
      <c r="BG17" s="215"/>
      <c r="BH17" s="141">
        <v>0</v>
      </c>
      <c r="BI17" s="214"/>
      <c r="BJ17" s="215"/>
      <c r="BK17" s="141">
        <v>0</v>
      </c>
      <c r="BL17" s="214"/>
      <c r="BM17" s="215"/>
      <c r="BN17" s="141">
        <v>0</v>
      </c>
      <c r="BO17" s="214"/>
      <c r="BP17" s="215"/>
      <c r="BQ17" s="141">
        <v>0</v>
      </c>
      <c r="BR17" s="214"/>
      <c r="BS17" s="215"/>
      <c r="BT17" s="141">
        <v>0</v>
      </c>
      <c r="BU17" s="214"/>
      <c r="BV17" s="215"/>
      <c r="BW17" s="141">
        <v>0</v>
      </c>
      <c r="BX17" s="214"/>
      <c r="BY17" s="215"/>
      <c r="BZ17" s="141">
        <v>0</v>
      </c>
      <c r="CA17" s="214"/>
      <c r="CB17" s="215"/>
      <c r="CC17" s="141">
        <v>0</v>
      </c>
      <c r="CD17" s="214"/>
      <c r="CE17" s="215"/>
      <c r="CF17" s="141">
        <v>0</v>
      </c>
      <c r="CG17" s="214"/>
      <c r="CH17" s="215"/>
      <c r="CI17" s="141">
        <v>0</v>
      </c>
      <c r="CJ17" s="214"/>
      <c r="CK17" s="215"/>
      <c r="CL17" s="141">
        <v>0</v>
      </c>
      <c r="CM17" s="214"/>
      <c r="CN17" s="215"/>
    </row>
    <row r="18" spans="1:92" x14ac:dyDescent="0.2">
      <c r="B18" s="117" t="s">
        <v>308</v>
      </c>
      <c r="C18" s="142">
        <v>0</v>
      </c>
      <c r="D18" s="55"/>
      <c r="E18" s="56"/>
      <c r="F18" s="142">
        <v>0</v>
      </c>
      <c r="G18" s="55"/>
      <c r="H18" s="56"/>
      <c r="I18" s="142">
        <v>0</v>
      </c>
      <c r="J18" s="55"/>
      <c r="K18" s="56"/>
      <c r="L18" s="142">
        <v>0</v>
      </c>
      <c r="M18" s="55"/>
      <c r="N18" s="56"/>
      <c r="O18" s="142">
        <v>0</v>
      </c>
      <c r="P18" s="55"/>
      <c r="Q18" s="56"/>
      <c r="R18" s="142">
        <v>0</v>
      </c>
      <c r="S18" s="55"/>
      <c r="T18" s="56"/>
      <c r="U18" s="142">
        <v>0</v>
      </c>
      <c r="V18" s="55"/>
      <c r="W18" s="56"/>
      <c r="X18" s="142">
        <v>0</v>
      </c>
      <c r="Y18" s="55"/>
      <c r="Z18" s="56"/>
      <c r="AA18" s="142">
        <v>0</v>
      </c>
      <c r="AB18" s="55"/>
      <c r="AC18" s="56"/>
      <c r="AD18" s="142">
        <v>0</v>
      </c>
      <c r="AE18" s="55"/>
      <c r="AF18" s="56"/>
      <c r="AG18" s="142">
        <v>0</v>
      </c>
      <c r="AH18" s="55"/>
      <c r="AI18" s="56"/>
      <c r="AJ18" s="142">
        <v>0</v>
      </c>
      <c r="AK18" s="55"/>
      <c r="AL18" s="56"/>
      <c r="AM18" s="142">
        <v>0</v>
      </c>
      <c r="AN18" s="55"/>
      <c r="AO18" s="56"/>
      <c r="AP18" s="142">
        <v>0</v>
      </c>
      <c r="AQ18" s="55"/>
      <c r="AR18" s="56"/>
      <c r="AS18" s="142">
        <v>0</v>
      </c>
      <c r="AT18" s="55"/>
      <c r="AU18" s="56"/>
      <c r="AV18" s="142">
        <v>0</v>
      </c>
      <c r="AW18" s="55"/>
      <c r="AX18" s="56"/>
      <c r="AY18" s="142">
        <v>0</v>
      </c>
      <c r="AZ18" s="55"/>
      <c r="BA18" s="56"/>
      <c r="BB18" s="142">
        <v>0</v>
      </c>
      <c r="BC18" s="55"/>
      <c r="BD18" s="56"/>
      <c r="BE18" s="142">
        <v>0</v>
      </c>
      <c r="BF18" s="55"/>
      <c r="BG18" s="56"/>
      <c r="BH18" s="142">
        <v>0</v>
      </c>
      <c r="BI18" s="55"/>
      <c r="BJ18" s="56"/>
      <c r="BK18" s="142">
        <v>0</v>
      </c>
      <c r="BL18" s="55"/>
      <c r="BM18" s="56"/>
      <c r="BN18" s="142">
        <v>0</v>
      </c>
      <c r="BO18" s="55"/>
      <c r="BP18" s="56"/>
      <c r="BQ18" s="142">
        <v>0</v>
      </c>
      <c r="BR18" s="55"/>
      <c r="BS18" s="56"/>
      <c r="BT18" s="142">
        <v>0</v>
      </c>
      <c r="BU18" s="55"/>
      <c r="BV18" s="56"/>
      <c r="BW18" s="142">
        <v>0</v>
      </c>
      <c r="BX18" s="55"/>
      <c r="BY18" s="56"/>
      <c r="BZ18" s="142">
        <v>0</v>
      </c>
      <c r="CA18" s="55"/>
      <c r="CB18" s="56"/>
      <c r="CC18" s="142">
        <v>0</v>
      </c>
      <c r="CD18" s="55"/>
      <c r="CE18" s="56"/>
      <c r="CF18" s="142">
        <v>0</v>
      </c>
      <c r="CG18" s="55"/>
      <c r="CH18" s="56"/>
      <c r="CI18" s="142">
        <v>0</v>
      </c>
      <c r="CJ18" s="55"/>
      <c r="CK18" s="56"/>
      <c r="CL18" s="142">
        <v>0</v>
      </c>
      <c r="CM18" s="55"/>
      <c r="CN18" s="56"/>
    </row>
    <row r="19" spans="1:92" x14ac:dyDescent="0.2">
      <c r="B19" s="117" t="s">
        <v>309</v>
      </c>
      <c r="C19" s="143">
        <v>0</v>
      </c>
      <c r="D19" s="127" t="s">
        <v>53</v>
      </c>
      <c r="E19" s="128" t="s">
        <v>19</v>
      </c>
      <c r="F19" s="143">
        <v>0</v>
      </c>
      <c r="G19" s="127" t="s">
        <v>53</v>
      </c>
      <c r="H19" s="128" t="s">
        <v>19</v>
      </c>
      <c r="I19" s="143">
        <v>0</v>
      </c>
      <c r="J19" s="127" t="s">
        <v>53</v>
      </c>
      <c r="K19" s="128" t="s">
        <v>19</v>
      </c>
      <c r="L19" s="143">
        <v>0</v>
      </c>
      <c r="M19" s="127" t="s">
        <v>53</v>
      </c>
      <c r="N19" s="128" t="s">
        <v>19</v>
      </c>
      <c r="O19" s="143">
        <v>0</v>
      </c>
      <c r="P19" s="127" t="s">
        <v>53</v>
      </c>
      <c r="Q19" s="128" t="s">
        <v>19</v>
      </c>
      <c r="R19" s="143">
        <v>0</v>
      </c>
      <c r="S19" s="127" t="s">
        <v>53</v>
      </c>
      <c r="T19" s="128" t="s">
        <v>19</v>
      </c>
      <c r="U19" s="143">
        <v>0</v>
      </c>
      <c r="V19" s="127" t="s">
        <v>53</v>
      </c>
      <c r="W19" s="128" t="s">
        <v>19</v>
      </c>
      <c r="X19" s="143">
        <v>0</v>
      </c>
      <c r="Y19" s="127" t="s">
        <v>53</v>
      </c>
      <c r="Z19" s="128" t="s">
        <v>19</v>
      </c>
      <c r="AA19" s="143">
        <v>0</v>
      </c>
      <c r="AB19" s="127" t="s">
        <v>53</v>
      </c>
      <c r="AC19" s="128" t="s">
        <v>19</v>
      </c>
      <c r="AD19" s="143">
        <v>0</v>
      </c>
      <c r="AE19" s="127" t="s">
        <v>53</v>
      </c>
      <c r="AF19" s="128" t="s">
        <v>19</v>
      </c>
      <c r="AG19" s="143">
        <v>0</v>
      </c>
      <c r="AH19" s="127" t="s">
        <v>53</v>
      </c>
      <c r="AI19" s="128" t="s">
        <v>19</v>
      </c>
      <c r="AJ19" s="143">
        <v>0</v>
      </c>
      <c r="AK19" s="127" t="s">
        <v>53</v>
      </c>
      <c r="AL19" s="128" t="s">
        <v>19</v>
      </c>
      <c r="AM19" s="143">
        <v>0</v>
      </c>
      <c r="AN19" s="127" t="s">
        <v>53</v>
      </c>
      <c r="AO19" s="128" t="s">
        <v>19</v>
      </c>
      <c r="AP19" s="143">
        <v>0</v>
      </c>
      <c r="AQ19" s="127" t="s">
        <v>53</v>
      </c>
      <c r="AR19" s="128" t="s">
        <v>19</v>
      </c>
      <c r="AS19" s="143">
        <v>0</v>
      </c>
      <c r="AT19" s="127" t="s">
        <v>53</v>
      </c>
      <c r="AU19" s="128" t="s">
        <v>19</v>
      </c>
      <c r="AV19" s="143">
        <v>0</v>
      </c>
      <c r="AW19" s="127" t="s">
        <v>53</v>
      </c>
      <c r="AX19" s="128" t="s">
        <v>19</v>
      </c>
      <c r="AY19" s="143">
        <v>0</v>
      </c>
      <c r="AZ19" s="127" t="s">
        <v>53</v>
      </c>
      <c r="BA19" s="128" t="s">
        <v>19</v>
      </c>
      <c r="BB19" s="143">
        <v>0</v>
      </c>
      <c r="BC19" s="127" t="s">
        <v>53</v>
      </c>
      <c r="BD19" s="128" t="s">
        <v>19</v>
      </c>
      <c r="BE19" s="143">
        <v>0</v>
      </c>
      <c r="BF19" s="127" t="s">
        <v>53</v>
      </c>
      <c r="BG19" s="128" t="s">
        <v>19</v>
      </c>
      <c r="BH19" s="143">
        <v>0</v>
      </c>
      <c r="BI19" s="127" t="s">
        <v>53</v>
      </c>
      <c r="BJ19" s="128" t="s">
        <v>19</v>
      </c>
      <c r="BK19" s="143">
        <v>0</v>
      </c>
      <c r="BL19" s="127" t="s">
        <v>53</v>
      </c>
      <c r="BM19" s="128" t="s">
        <v>19</v>
      </c>
      <c r="BN19" s="143">
        <v>0</v>
      </c>
      <c r="BO19" s="127" t="s">
        <v>53</v>
      </c>
      <c r="BP19" s="128" t="s">
        <v>19</v>
      </c>
      <c r="BQ19" s="143">
        <v>0</v>
      </c>
      <c r="BR19" s="127" t="s">
        <v>53</v>
      </c>
      <c r="BS19" s="128" t="s">
        <v>19</v>
      </c>
      <c r="BT19" s="143">
        <v>0</v>
      </c>
      <c r="BU19" s="127" t="s">
        <v>53</v>
      </c>
      <c r="BV19" s="128" t="s">
        <v>19</v>
      </c>
      <c r="BW19" s="143">
        <v>0</v>
      </c>
      <c r="BX19" s="127" t="s">
        <v>53</v>
      </c>
      <c r="BY19" s="128" t="s">
        <v>19</v>
      </c>
      <c r="BZ19" s="143">
        <v>0</v>
      </c>
      <c r="CA19" s="127" t="s">
        <v>53</v>
      </c>
      <c r="CB19" s="128" t="s">
        <v>19</v>
      </c>
      <c r="CC19" s="143">
        <v>0</v>
      </c>
      <c r="CD19" s="127" t="s">
        <v>53</v>
      </c>
      <c r="CE19" s="128" t="s">
        <v>19</v>
      </c>
      <c r="CF19" s="143">
        <v>0</v>
      </c>
      <c r="CG19" s="127" t="s">
        <v>53</v>
      </c>
      <c r="CH19" s="128" t="s">
        <v>19</v>
      </c>
      <c r="CI19" s="143">
        <v>0</v>
      </c>
      <c r="CJ19" s="127" t="s">
        <v>53</v>
      </c>
      <c r="CK19" s="128" t="s">
        <v>19</v>
      </c>
      <c r="CL19" s="143">
        <v>0</v>
      </c>
      <c r="CM19" s="127" t="s">
        <v>53</v>
      </c>
      <c r="CN19" s="128" t="s">
        <v>19</v>
      </c>
    </row>
    <row r="20" spans="1:92" x14ac:dyDescent="0.2">
      <c r="A20" s="6">
        <f>A16+1</f>
        <v>16</v>
      </c>
      <c r="B20" s="116" t="s">
        <v>19</v>
      </c>
      <c r="C20" s="144">
        <f>D20+E20-C21</f>
        <v>96</v>
      </c>
      <c r="D20" s="52">
        <v>0</v>
      </c>
      <c r="E20" s="147">
        <f>HLOOKUP(C$2,Blocks,$A20,FALSE)</f>
        <v>96</v>
      </c>
      <c r="F20" s="144">
        <f>G20+H20-F21</f>
        <v>80</v>
      </c>
      <c r="G20" s="52">
        <v>0</v>
      </c>
      <c r="H20" s="147">
        <f>HLOOKUP(F$2,Blocks,$A20,FALSE)</f>
        <v>80</v>
      </c>
      <c r="I20" s="144">
        <f>J20+K20-I21</f>
        <v>50</v>
      </c>
      <c r="J20" s="52">
        <v>0</v>
      </c>
      <c r="K20" s="147">
        <f>HLOOKUP(I$2,Blocks,$A20,FALSE)</f>
        <v>50</v>
      </c>
      <c r="L20" s="144">
        <f>M20+N20-L21</f>
        <v>46</v>
      </c>
      <c r="M20" s="52">
        <v>0</v>
      </c>
      <c r="N20" s="147">
        <f>HLOOKUP(L$2,Blocks,$A20,FALSE)</f>
        <v>46</v>
      </c>
      <c r="O20" s="144">
        <f>P20+Q20-O21</f>
        <v>41</v>
      </c>
      <c r="P20" s="52">
        <v>0</v>
      </c>
      <c r="Q20" s="147">
        <f>HLOOKUP(O$2,Blocks,$A20,FALSE)</f>
        <v>41</v>
      </c>
      <c r="R20" s="144">
        <f>S20+T20-R21</f>
        <v>-11</v>
      </c>
      <c r="S20" s="52">
        <v>0</v>
      </c>
      <c r="T20" s="147">
        <f>HLOOKUP(R$2,Blocks,$A20,FALSE)</f>
        <v>18</v>
      </c>
      <c r="U20" s="144">
        <f>V20+W20-U21</f>
        <v>-11</v>
      </c>
      <c r="V20" s="52">
        <v>0</v>
      </c>
      <c r="W20" s="147">
        <f>HLOOKUP(U$2,Blocks,$A20,FALSE)</f>
        <v>18</v>
      </c>
      <c r="X20" s="144">
        <f>Y20+Z20-X21</f>
        <v>18</v>
      </c>
      <c r="Y20" s="52">
        <v>0</v>
      </c>
      <c r="Z20" s="147">
        <f>HLOOKUP(X$2,Blocks,$A20,FALSE)</f>
        <v>18</v>
      </c>
      <c r="AA20" s="144">
        <f>AB20+AC20-AA21</f>
        <v>18</v>
      </c>
      <c r="AB20" s="52">
        <v>0</v>
      </c>
      <c r="AC20" s="147">
        <f>HLOOKUP(AA$2,Blocks,$A20,FALSE)</f>
        <v>18</v>
      </c>
      <c r="AD20" s="144">
        <f>AE20+AF20-AD21</f>
        <v>-6</v>
      </c>
      <c r="AE20" s="52">
        <v>0</v>
      </c>
      <c r="AF20" s="147">
        <f>HLOOKUP(AD$2,Blocks,$A20,FALSE)</f>
        <v>18</v>
      </c>
      <c r="AG20" s="144">
        <f>AH20+AI20-AG21</f>
        <v>-6</v>
      </c>
      <c r="AH20" s="52">
        <v>0</v>
      </c>
      <c r="AI20" s="147">
        <f>HLOOKUP(AG$2,Blocks,$A20,FALSE)</f>
        <v>18</v>
      </c>
      <c r="AJ20" s="144">
        <f>AK20+AL20-AJ21</f>
        <v>-10</v>
      </c>
      <c r="AK20" s="52">
        <v>0</v>
      </c>
      <c r="AL20" s="147">
        <f>HLOOKUP(AJ$2,Blocks,$A20,FALSE)</f>
        <v>18</v>
      </c>
      <c r="AM20" s="144">
        <f>AN20+AO20-AM21</f>
        <v>-2</v>
      </c>
      <c r="AN20" s="52">
        <v>0</v>
      </c>
      <c r="AO20" s="147">
        <f>HLOOKUP(AM$2,Blocks,$A20,FALSE)</f>
        <v>18</v>
      </c>
      <c r="AP20" s="144">
        <f>AQ20+AR20-AP21</f>
        <v>-1</v>
      </c>
      <c r="AQ20" s="52">
        <v>0</v>
      </c>
      <c r="AR20" s="147">
        <f>HLOOKUP(AP$2,Blocks,$A20,FALSE)</f>
        <v>52</v>
      </c>
      <c r="AS20" s="144">
        <f>AT20+AU20-AS21</f>
        <v>-18</v>
      </c>
      <c r="AT20" s="52">
        <v>0</v>
      </c>
      <c r="AU20" s="147">
        <f>HLOOKUP(AS$2,Blocks,$A20,FALSE)</f>
        <v>52</v>
      </c>
      <c r="AV20" s="144">
        <f>AW20+AX20-AV21</f>
        <v>-18</v>
      </c>
      <c r="AW20" s="52">
        <v>0</v>
      </c>
      <c r="AX20" s="147">
        <f>HLOOKUP(AV$2,Blocks,$A20,FALSE)</f>
        <v>52</v>
      </c>
      <c r="AY20" s="144">
        <f>AZ20+BA20-AY21</f>
        <v>0</v>
      </c>
      <c r="AZ20" s="52">
        <v>0</v>
      </c>
      <c r="BA20" s="147">
        <f>HLOOKUP(AY$2,Blocks,$A20,FALSE)</f>
        <v>0</v>
      </c>
      <c r="BB20" s="144">
        <f>BC20+BD20-BB21</f>
        <v>0</v>
      </c>
      <c r="BC20" s="52">
        <v>0</v>
      </c>
      <c r="BD20" s="147">
        <f>HLOOKUP(BB$2,Blocks,$A20,FALSE)</f>
        <v>0</v>
      </c>
      <c r="BE20" s="144">
        <f>BF20+BG20-BE21</f>
        <v>0</v>
      </c>
      <c r="BF20" s="52">
        <v>0</v>
      </c>
      <c r="BG20" s="147">
        <f>HLOOKUP(BE$2,Blocks,$A20,FALSE)</f>
        <v>0</v>
      </c>
      <c r="BH20" s="144">
        <f>BI20+BJ20-BH21</f>
        <v>0</v>
      </c>
      <c r="BI20" s="52">
        <v>0</v>
      </c>
      <c r="BJ20" s="147">
        <f>HLOOKUP(BH$2,Blocks,$A20,FALSE)</f>
        <v>0</v>
      </c>
      <c r="BK20" s="144">
        <f>BL20+BM20-BK21</f>
        <v>0</v>
      </c>
      <c r="BL20" s="52">
        <v>0</v>
      </c>
      <c r="BM20" s="147">
        <f>HLOOKUP(BK$2,Blocks,$A20,FALSE)</f>
        <v>0</v>
      </c>
      <c r="BN20" s="144">
        <f>BO20+BP20-BN21</f>
        <v>0</v>
      </c>
      <c r="BO20" s="52">
        <v>0</v>
      </c>
      <c r="BP20" s="147">
        <f>HLOOKUP(BN$2,Blocks,$A20,FALSE)</f>
        <v>0</v>
      </c>
      <c r="BQ20" s="144">
        <f>BR20+BS20-BQ21</f>
        <v>0</v>
      </c>
      <c r="BR20" s="52">
        <v>0</v>
      </c>
      <c r="BS20" s="147">
        <f>HLOOKUP(BQ$2,Blocks,$A20,FALSE)</f>
        <v>0</v>
      </c>
      <c r="BT20" s="144">
        <f>BU20+BV20-BT21</f>
        <v>0</v>
      </c>
      <c r="BU20" s="52">
        <v>0</v>
      </c>
      <c r="BV20" s="147">
        <f>HLOOKUP(BT$2,Blocks,$A20,FALSE)</f>
        <v>0</v>
      </c>
      <c r="BW20" s="144">
        <f>BX20+BY20-BW21</f>
        <v>0</v>
      </c>
      <c r="BX20" s="52">
        <v>0</v>
      </c>
      <c r="BY20" s="147">
        <f>HLOOKUP(BW$2,Blocks,$A20,FALSE)</f>
        <v>0</v>
      </c>
      <c r="BZ20" s="144">
        <f>CA20+CB20-BZ21</f>
        <v>0</v>
      </c>
      <c r="CA20" s="52">
        <v>0</v>
      </c>
      <c r="CB20" s="147">
        <f>HLOOKUP(BZ$2,Blocks,$A20,FALSE)</f>
        <v>0</v>
      </c>
      <c r="CC20" s="144">
        <f>CD20+CE20-CC21</f>
        <v>0</v>
      </c>
      <c r="CD20" s="52">
        <v>0</v>
      </c>
      <c r="CE20" s="147">
        <f>HLOOKUP(CC$2,Blocks,$A20,FALSE)</f>
        <v>0</v>
      </c>
      <c r="CF20" s="144">
        <f>CG20+CH20-CF21</f>
        <v>0</v>
      </c>
      <c r="CG20" s="52">
        <v>0</v>
      </c>
      <c r="CH20" s="147">
        <f>HLOOKUP(CF$2,Blocks,$A20,FALSE)</f>
        <v>0</v>
      </c>
      <c r="CI20" s="144">
        <f>CJ20+CK20-CI21</f>
        <v>0</v>
      </c>
      <c r="CJ20" s="52">
        <v>0</v>
      </c>
      <c r="CK20" s="147">
        <f>HLOOKUP(CI$2,Blocks,$A20,FALSE)</f>
        <v>0</v>
      </c>
      <c r="CL20" s="144">
        <f>CM20+CN20-CL21</f>
        <v>0</v>
      </c>
      <c r="CM20" s="52">
        <v>0</v>
      </c>
      <c r="CN20" s="147">
        <f>HLOOKUP(CL$2,Blocks,$A20,FALSE)</f>
        <v>0</v>
      </c>
    </row>
    <row r="21" spans="1:92" s="156" customFormat="1" x14ac:dyDescent="0.2">
      <c r="A21" s="154"/>
      <c r="B21" s="118" t="s">
        <v>54</v>
      </c>
      <c r="C21" s="155">
        <v>0</v>
      </c>
      <c r="D21" s="127" t="s">
        <v>313</v>
      </c>
      <c r="E21" s="128" t="s">
        <v>18</v>
      </c>
      <c r="F21" s="155">
        <v>0</v>
      </c>
      <c r="G21" s="127" t="s">
        <v>313</v>
      </c>
      <c r="H21" s="128" t="s">
        <v>18</v>
      </c>
      <c r="I21" s="155">
        <v>0</v>
      </c>
      <c r="J21" s="127" t="s">
        <v>313</v>
      </c>
      <c r="K21" s="128" t="s">
        <v>18</v>
      </c>
      <c r="L21" s="155">
        <v>0</v>
      </c>
      <c r="M21" s="127" t="s">
        <v>313</v>
      </c>
      <c r="N21" s="128" t="s">
        <v>18</v>
      </c>
      <c r="O21" s="155">
        <v>0</v>
      </c>
      <c r="P21" s="127" t="s">
        <v>313</v>
      </c>
      <c r="Q21" s="128" t="s">
        <v>18</v>
      </c>
      <c r="R21" s="155">
        <v>29</v>
      </c>
      <c r="S21" s="127" t="s">
        <v>313</v>
      </c>
      <c r="T21" s="128" t="s">
        <v>18</v>
      </c>
      <c r="U21" s="155">
        <v>29</v>
      </c>
      <c r="V21" s="127" t="s">
        <v>313</v>
      </c>
      <c r="W21" s="128" t="s">
        <v>18</v>
      </c>
      <c r="X21" s="155">
        <v>0</v>
      </c>
      <c r="Y21" s="127" t="s">
        <v>313</v>
      </c>
      <c r="Z21" s="128" t="s">
        <v>18</v>
      </c>
      <c r="AA21" s="155">
        <v>0</v>
      </c>
      <c r="AB21" s="127" t="s">
        <v>313</v>
      </c>
      <c r="AC21" s="128" t="s">
        <v>18</v>
      </c>
      <c r="AD21" s="155">
        <v>24</v>
      </c>
      <c r="AE21" s="127" t="s">
        <v>313</v>
      </c>
      <c r="AF21" s="128" t="s">
        <v>18</v>
      </c>
      <c r="AG21" s="155">
        <v>24</v>
      </c>
      <c r="AH21" s="127" t="s">
        <v>313</v>
      </c>
      <c r="AI21" s="128" t="s">
        <v>18</v>
      </c>
      <c r="AJ21" s="155">
        <f>17+11</f>
        <v>28</v>
      </c>
      <c r="AK21" s="127" t="s">
        <v>313</v>
      </c>
      <c r="AL21" s="128" t="s">
        <v>18</v>
      </c>
      <c r="AM21" s="155">
        <v>20</v>
      </c>
      <c r="AN21" s="127" t="s">
        <v>313</v>
      </c>
      <c r="AO21" s="128" t="s">
        <v>18</v>
      </c>
      <c r="AP21" s="155">
        <f>9+6+16+12+10</f>
        <v>53</v>
      </c>
      <c r="AQ21" s="127" t="s">
        <v>313</v>
      </c>
      <c r="AR21" s="128" t="s">
        <v>18</v>
      </c>
      <c r="AS21" s="155">
        <f>19+7+22+22</f>
        <v>70</v>
      </c>
      <c r="AT21" s="127" t="s">
        <v>313</v>
      </c>
      <c r="AU21" s="128" t="s">
        <v>18</v>
      </c>
      <c r="AV21" s="155">
        <f>25+19+26</f>
        <v>70</v>
      </c>
      <c r="AW21" s="127" t="s">
        <v>313</v>
      </c>
      <c r="AX21" s="128" t="s">
        <v>18</v>
      </c>
      <c r="AY21" s="155">
        <v>0</v>
      </c>
      <c r="AZ21" s="127" t="s">
        <v>313</v>
      </c>
      <c r="BA21" s="128" t="s">
        <v>18</v>
      </c>
      <c r="BB21" s="155">
        <v>0</v>
      </c>
      <c r="BC21" s="127" t="s">
        <v>313</v>
      </c>
      <c r="BD21" s="128" t="s">
        <v>18</v>
      </c>
      <c r="BE21" s="155">
        <v>0</v>
      </c>
      <c r="BF21" s="127" t="s">
        <v>313</v>
      </c>
      <c r="BG21" s="128" t="s">
        <v>18</v>
      </c>
      <c r="BH21" s="155">
        <v>0</v>
      </c>
      <c r="BI21" s="127" t="s">
        <v>313</v>
      </c>
      <c r="BJ21" s="128" t="s">
        <v>18</v>
      </c>
      <c r="BK21" s="155">
        <v>0</v>
      </c>
      <c r="BL21" s="127" t="s">
        <v>313</v>
      </c>
      <c r="BM21" s="128" t="s">
        <v>18</v>
      </c>
      <c r="BN21" s="155">
        <v>0</v>
      </c>
      <c r="BO21" s="127" t="s">
        <v>313</v>
      </c>
      <c r="BP21" s="128" t="s">
        <v>18</v>
      </c>
      <c r="BQ21" s="155">
        <v>0</v>
      </c>
      <c r="BR21" s="127" t="s">
        <v>313</v>
      </c>
      <c r="BS21" s="128" t="s">
        <v>18</v>
      </c>
      <c r="BT21" s="155">
        <v>0</v>
      </c>
      <c r="BU21" s="127" t="s">
        <v>313</v>
      </c>
      <c r="BV21" s="128" t="s">
        <v>18</v>
      </c>
      <c r="BW21" s="155">
        <v>0</v>
      </c>
      <c r="BX21" s="127" t="s">
        <v>313</v>
      </c>
      <c r="BY21" s="128" t="s">
        <v>18</v>
      </c>
      <c r="BZ21" s="155">
        <v>0</v>
      </c>
      <c r="CA21" s="127" t="s">
        <v>313</v>
      </c>
      <c r="CB21" s="128" t="s">
        <v>18</v>
      </c>
      <c r="CC21" s="155">
        <v>0</v>
      </c>
      <c r="CD21" s="127" t="s">
        <v>313</v>
      </c>
      <c r="CE21" s="128" t="s">
        <v>18</v>
      </c>
      <c r="CF21" s="155">
        <v>0</v>
      </c>
      <c r="CG21" s="127" t="s">
        <v>313</v>
      </c>
      <c r="CH21" s="128" t="s">
        <v>18</v>
      </c>
      <c r="CI21" s="155">
        <v>0</v>
      </c>
      <c r="CJ21" s="127" t="s">
        <v>313</v>
      </c>
      <c r="CK21" s="128" t="s">
        <v>18</v>
      </c>
      <c r="CL21" s="155">
        <v>0</v>
      </c>
      <c r="CM21" s="127" t="s">
        <v>313</v>
      </c>
      <c r="CN21" s="128" t="s">
        <v>18</v>
      </c>
    </row>
    <row r="22" spans="1:92" x14ac:dyDescent="0.2">
      <c r="A22" s="6">
        <f>A20+1</f>
        <v>17</v>
      </c>
      <c r="B22" s="113" t="s">
        <v>18</v>
      </c>
      <c r="C22" s="134">
        <f>HLOOKUP(C$2,Blocks,$A22,FALSE)</f>
        <v>20</v>
      </c>
      <c r="D22" s="52">
        <v>0</v>
      </c>
      <c r="E22" s="147">
        <f>HLOOKUP(C$2,Blocks,$A22,FALSE)</f>
        <v>20</v>
      </c>
      <c r="F22" s="134">
        <f>HLOOKUP(F$2,Blocks,$A22,FALSE)</f>
        <v>20</v>
      </c>
      <c r="G22" s="52">
        <v>0</v>
      </c>
      <c r="H22" s="147">
        <f>HLOOKUP(F$2,Blocks,$A22,FALSE)</f>
        <v>20</v>
      </c>
      <c r="I22" s="134">
        <f>HLOOKUP(I$2,Blocks,$A22,FALSE)</f>
        <v>15</v>
      </c>
      <c r="J22" s="52">
        <v>0</v>
      </c>
      <c r="K22" s="147">
        <f>HLOOKUP(I$2,Blocks,$A22,FALSE)</f>
        <v>15</v>
      </c>
      <c r="L22" s="134">
        <f>HLOOKUP(L$2,Blocks,$A22,FALSE)</f>
        <v>14</v>
      </c>
      <c r="M22" s="52">
        <v>0</v>
      </c>
      <c r="N22" s="147">
        <f>HLOOKUP(L$2,Blocks,$A22,FALSE)</f>
        <v>14</v>
      </c>
      <c r="O22" s="134">
        <f>HLOOKUP(O$2,Blocks,$A22,FALSE)</f>
        <v>16</v>
      </c>
      <c r="P22" s="52">
        <v>0</v>
      </c>
      <c r="Q22" s="147">
        <f>HLOOKUP(O$2,Blocks,$A22,FALSE)</f>
        <v>16</v>
      </c>
      <c r="R22" s="134">
        <f>HLOOKUP(R$2,Blocks,$A22,FALSE)</f>
        <v>12</v>
      </c>
      <c r="S22" s="52">
        <v>0</v>
      </c>
      <c r="T22" s="147">
        <f>HLOOKUP(R$2,Blocks,$A22,FALSE)</f>
        <v>12</v>
      </c>
      <c r="U22" s="134">
        <f>HLOOKUP(U$2,Blocks,$A22,FALSE)</f>
        <v>12</v>
      </c>
      <c r="V22" s="52">
        <v>0</v>
      </c>
      <c r="W22" s="147">
        <f>HLOOKUP(U$2,Blocks,$A22,FALSE)</f>
        <v>12</v>
      </c>
      <c r="X22" s="134">
        <f>HLOOKUP(X$2,Blocks,$A22,FALSE)</f>
        <v>12</v>
      </c>
      <c r="Y22" s="52">
        <v>0</v>
      </c>
      <c r="Z22" s="147">
        <f>HLOOKUP(X$2,Blocks,$A22,FALSE)</f>
        <v>12</v>
      </c>
      <c r="AA22" s="134">
        <f>HLOOKUP(AA$2,Blocks,$A22,FALSE)</f>
        <v>12</v>
      </c>
      <c r="AB22" s="52">
        <v>0</v>
      </c>
      <c r="AC22" s="147">
        <f>HLOOKUP(AA$2,Blocks,$A22,FALSE)</f>
        <v>12</v>
      </c>
      <c r="AD22" s="134">
        <f>HLOOKUP(AD$2,Blocks,$A22,FALSE)</f>
        <v>12</v>
      </c>
      <c r="AE22" s="52">
        <v>0</v>
      </c>
      <c r="AF22" s="147">
        <f>HLOOKUP(AD$2,Blocks,$A22,FALSE)</f>
        <v>12</v>
      </c>
      <c r="AG22" s="134">
        <f>HLOOKUP(AG$2,Blocks,$A22,FALSE)</f>
        <v>12</v>
      </c>
      <c r="AH22" s="52">
        <v>0</v>
      </c>
      <c r="AI22" s="147">
        <f>HLOOKUP(AG$2,Blocks,$A22,FALSE)</f>
        <v>12</v>
      </c>
      <c r="AJ22" s="134">
        <f>HLOOKUP(AJ$2,Blocks,$A22,FALSE)</f>
        <v>12</v>
      </c>
      <c r="AK22" s="52">
        <v>0</v>
      </c>
      <c r="AL22" s="147">
        <f>HLOOKUP(AJ$2,Blocks,$A22,FALSE)</f>
        <v>12</v>
      </c>
      <c r="AM22" s="134">
        <f>HLOOKUP(AM$2,Blocks,$A22,FALSE)</f>
        <v>12</v>
      </c>
      <c r="AN22" s="52">
        <v>0</v>
      </c>
      <c r="AO22" s="147">
        <f>HLOOKUP(AM$2,Blocks,$A22,FALSE)</f>
        <v>12</v>
      </c>
      <c r="AP22" s="134">
        <f>HLOOKUP(AP$2,Blocks,$A22,FALSE)</f>
        <v>21</v>
      </c>
      <c r="AQ22" s="52">
        <v>0</v>
      </c>
      <c r="AR22" s="147">
        <f>HLOOKUP(AP$2,Blocks,$A22,FALSE)</f>
        <v>21</v>
      </c>
      <c r="AS22" s="134">
        <f>HLOOKUP(AS$2,Blocks,$A22,FALSE)</f>
        <v>21</v>
      </c>
      <c r="AT22" s="52">
        <v>0</v>
      </c>
      <c r="AU22" s="147">
        <f>HLOOKUP(AS$2,Blocks,$A22,FALSE)</f>
        <v>21</v>
      </c>
      <c r="AV22" s="134">
        <f>HLOOKUP(AV$2,Blocks,$A22,FALSE)</f>
        <v>21</v>
      </c>
      <c r="AW22" s="52">
        <v>0</v>
      </c>
      <c r="AX22" s="147">
        <f>HLOOKUP(AV$2,Blocks,$A22,FALSE)</f>
        <v>21</v>
      </c>
      <c r="AY22" s="134">
        <f>HLOOKUP(AY$2,Blocks,$A22,FALSE)</f>
        <v>0</v>
      </c>
      <c r="AZ22" s="52">
        <v>0</v>
      </c>
      <c r="BA22" s="147">
        <f>HLOOKUP(AY$2,Blocks,$A22,FALSE)</f>
        <v>0</v>
      </c>
      <c r="BB22" s="134">
        <f>HLOOKUP(BB$2,Blocks,$A22,FALSE)</f>
        <v>0</v>
      </c>
      <c r="BC22" s="52">
        <v>0</v>
      </c>
      <c r="BD22" s="147">
        <f>HLOOKUP(BB$2,Blocks,$A22,FALSE)</f>
        <v>0</v>
      </c>
      <c r="BE22" s="134">
        <f>HLOOKUP(BE$2,Blocks,$A22,FALSE)</f>
        <v>0</v>
      </c>
      <c r="BF22" s="52">
        <v>0</v>
      </c>
      <c r="BG22" s="147">
        <f>HLOOKUP(BE$2,Blocks,$A22,FALSE)</f>
        <v>0</v>
      </c>
      <c r="BH22" s="134">
        <f>HLOOKUP(BH$2,Blocks,$A22,FALSE)</f>
        <v>0</v>
      </c>
      <c r="BI22" s="52">
        <v>0</v>
      </c>
      <c r="BJ22" s="147">
        <f>HLOOKUP(BH$2,Blocks,$A22,FALSE)</f>
        <v>0</v>
      </c>
      <c r="BK22" s="134">
        <f>HLOOKUP(BK$2,Blocks,$A22,FALSE)</f>
        <v>0</v>
      </c>
      <c r="BL22" s="52">
        <v>0</v>
      </c>
      <c r="BM22" s="147">
        <f>HLOOKUP(BK$2,Blocks,$A22,FALSE)</f>
        <v>0</v>
      </c>
      <c r="BN22" s="134">
        <f>HLOOKUP(BN$2,Blocks,$A22,FALSE)</f>
        <v>0</v>
      </c>
      <c r="BO22" s="52">
        <v>0</v>
      </c>
      <c r="BP22" s="147">
        <f>HLOOKUP(BN$2,Blocks,$A22,FALSE)</f>
        <v>0</v>
      </c>
      <c r="BQ22" s="134">
        <f>HLOOKUP(BQ$2,Blocks,$A22,FALSE)</f>
        <v>0</v>
      </c>
      <c r="BR22" s="52">
        <v>0</v>
      </c>
      <c r="BS22" s="147">
        <f>HLOOKUP(BQ$2,Blocks,$A22,FALSE)</f>
        <v>0</v>
      </c>
      <c r="BT22" s="134">
        <f>HLOOKUP(BT$2,Blocks,$A22,FALSE)</f>
        <v>0</v>
      </c>
      <c r="BU22" s="52">
        <v>0</v>
      </c>
      <c r="BV22" s="147">
        <f>HLOOKUP(BT$2,Blocks,$A22,FALSE)</f>
        <v>0</v>
      </c>
      <c r="BW22" s="134">
        <f>HLOOKUP(BW$2,Blocks,$A22,FALSE)</f>
        <v>0</v>
      </c>
      <c r="BX22" s="52">
        <v>0</v>
      </c>
      <c r="BY22" s="147">
        <f>HLOOKUP(BW$2,Blocks,$A22,FALSE)</f>
        <v>0</v>
      </c>
      <c r="BZ22" s="134">
        <f>HLOOKUP(BZ$2,Blocks,$A22,FALSE)</f>
        <v>0</v>
      </c>
      <c r="CA22" s="52">
        <v>0</v>
      </c>
      <c r="CB22" s="147">
        <f>HLOOKUP(BZ$2,Blocks,$A22,FALSE)</f>
        <v>0</v>
      </c>
      <c r="CC22" s="134">
        <f>HLOOKUP(CC$2,Blocks,$A22,FALSE)</f>
        <v>0</v>
      </c>
      <c r="CD22" s="52">
        <v>0</v>
      </c>
      <c r="CE22" s="147">
        <f>HLOOKUP(CC$2,Blocks,$A22,FALSE)</f>
        <v>0</v>
      </c>
      <c r="CF22" s="134">
        <f>HLOOKUP(CF$2,Blocks,$A22,FALSE)</f>
        <v>0</v>
      </c>
      <c r="CG22" s="52">
        <v>0</v>
      </c>
      <c r="CH22" s="147">
        <f>HLOOKUP(CF$2,Blocks,$A22,FALSE)</f>
        <v>0</v>
      </c>
      <c r="CI22" s="134">
        <f>HLOOKUP(CI$2,Blocks,$A22,FALSE)</f>
        <v>0</v>
      </c>
      <c r="CJ22" s="52">
        <v>0</v>
      </c>
      <c r="CK22" s="147">
        <f>HLOOKUP(CI$2,Blocks,$A22,FALSE)</f>
        <v>0</v>
      </c>
      <c r="CL22" s="134">
        <f>HLOOKUP(CL$2,Blocks,$A22,FALSE)</f>
        <v>0</v>
      </c>
      <c r="CM22" s="52">
        <v>0</v>
      </c>
      <c r="CN22" s="147">
        <f>HLOOKUP(CL$2,Blocks,$A22,FALSE)</f>
        <v>0</v>
      </c>
    </row>
    <row r="23" spans="1:92" s="95" customFormat="1" ht="45" x14ac:dyDescent="0.2">
      <c r="A23" s="94"/>
      <c r="B23" s="119" t="s">
        <v>4874</v>
      </c>
      <c r="C23" s="161">
        <v>0</v>
      </c>
      <c r="D23" s="129" t="s">
        <v>600</v>
      </c>
      <c r="E23" s="130" t="s">
        <v>601</v>
      </c>
      <c r="F23" s="161">
        <v>0</v>
      </c>
      <c r="G23" s="129" t="s">
        <v>600</v>
      </c>
      <c r="H23" s="130" t="s">
        <v>601</v>
      </c>
      <c r="I23" s="161">
        <v>0</v>
      </c>
      <c r="J23" s="129" t="s">
        <v>600</v>
      </c>
      <c r="K23" s="130" t="s">
        <v>601</v>
      </c>
      <c r="L23" s="161">
        <v>0</v>
      </c>
      <c r="M23" s="129" t="s">
        <v>600</v>
      </c>
      <c r="N23" s="130" t="s">
        <v>601</v>
      </c>
      <c r="O23" s="161">
        <v>0</v>
      </c>
      <c r="P23" s="129" t="s">
        <v>600</v>
      </c>
      <c r="Q23" s="130" t="s">
        <v>601</v>
      </c>
      <c r="R23" s="161" t="s">
        <v>67</v>
      </c>
      <c r="S23" s="129" t="s">
        <v>600</v>
      </c>
      <c r="T23" s="130" t="s">
        <v>601</v>
      </c>
      <c r="U23" s="161" t="s">
        <v>5340</v>
      </c>
      <c r="V23" s="129" t="s">
        <v>600</v>
      </c>
      <c r="W23" s="130" t="s">
        <v>601</v>
      </c>
      <c r="X23" s="161">
        <v>0</v>
      </c>
      <c r="Y23" s="129" t="s">
        <v>600</v>
      </c>
      <c r="Z23" s="130" t="s">
        <v>601</v>
      </c>
      <c r="AA23" s="161">
        <v>0</v>
      </c>
      <c r="AB23" s="129" t="s">
        <v>600</v>
      </c>
      <c r="AC23" s="130" t="s">
        <v>601</v>
      </c>
      <c r="AD23" s="161" t="s">
        <v>5340</v>
      </c>
      <c r="AE23" s="129" t="s">
        <v>600</v>
      </c>
      <c r="AF23" s="130" t="s">
        <v>601</v>
      </c>
      <c r="AG23" s="161" t="s">
        <v>5340</v>
      </c>
      <c r="AH23" s="129" t="s">
        <v>600</v>
      </c>
      <c r="AI23" s="130" t="s">
        <v>601</v>
      </c>
      <c r="AJ23" s="161" t="s">
        <v>67</v>
      </c>
      <c r="AK23" s="129" t="s">
        <v>600</v>
      </c>
      <c r="AL23" s="130" t="s">
        <v>601</v>
      </c>
      <c r="AM23" s="161" t="s">
        <v>5340</v>
      </c>
      <c r="AN23" s="129" t="s">
        <v>600</v>
      </c>
      <c r="AO23" s="130" t="s">
        <v>601</v>
      </c>
      <c r="AP23" s="161" t="s">
        <v>67</v>
      </c>
      <c r="AQ23" s="129" t="s">
        <v>600</v>
      </c>
      <c r="AR23" s="130" t="s">
        <v>601</v>
      </c>
      <c r="AS23" s="161" t="s">
        <v>5340</v>
      </c>
      <c r="AT23" s="129" t="s">
        <v>600</v>
      </c>
      <c r="AU23" s="130" t="s">
        <v>601</v>
      </c>
      <c r="AV23" s="161">
        <v>-1</v>
      </c>
      <c r="AW23" s="129" t="s">
        <v>600</v>
      </c>
      <c r="AX23" s="130" t="s">
        <v>601</v>
      </c>
      <c r="AY23" s="161">
        <v>0</v>
      </c>
      <c r="AZ23" s="129" t="s">
        <v>600</v>
      </c>
      <c r="BA23" s="130" t="s">
        <v>601</v>
      </c>
      <c r="BB23" s="161">
        <v>0</v>
      </c>
      <c r="BC23" s="129" t="s">
        <v>600</v>
      </c>
      <c r="BD23" s="130" t="s">
        <v>601</v>
      </c>
      <c r="BE23" s="161">
        <v>0</v>
      </c>
      <c r="BF23" s="129" t="s">
        <v>600</v>
      </c>
      <c r="BG23" s="130" t="s">
        <v>601</v>
      </c>
      <c r="BH23" s="161">
        <v>0</v>
      </c>
      <c r="BI23" s="129" t="s">
        <v>600</v>
      </c>
      <c r="BJ23" s="130" t="s">
        <v>601</v>
      </c>
      <c r="BK23" s="161">
        <v>0</v>
      </c>
      <c r="BL23" s="129" t="s">
        <v>600</v>
      </c>
      <c r="BM23" s="130" t="s">
        <v>601</v>
      </c>
      <c r="BN23" s="161">
        <v>0</v>
      </c>
      <c r="BO23" s="129" t="s">
        <v>600</v>
      </c>
      <c r="BP23" s="130" t="s">
        <v>601</v>
      </c>
      <c r="BQ23" s="161">
        <v>0</v>
      </c>
      <c r="BR23" s="129" t="s">
        <v>600</v>
      </c>
      <c r="BS23" s="130" t="s">
        <v>601</v>
      </c>
      <c r="BT23" s="161">
        <v>0</v>
      </c>
      <c r="BU23" s="129" t="s">
        <v>600</v>
      </c>
      <c r="BV23" s="130" t="s">
        <v>601</v>
      </c>
      <c r="BW23" s="161">
        <v>0</v>
      </c>
      <c r="BX23" s="129" t="s">
        <v>600</v>
      </c>
      <c r="BY23" s="130" t="s">
        <v>601</v>
      </c>
      <c r="BZ23" s="161">
        <v>0</v>
      </c>
      <c r="CA23" s="129" t="s">
        <v>600</v>
      </c>
      <c r="CB23" s="130" t="s">
        <v>601</v>
      </c>
      <c r="CC23" s="161">
        <v>0</v>
      </c>
      <c r="CD23" s="129" t="s">
        <v>600</v>
      </c>
      <c r="CE23" s="130" t="s">
        <v>601</v>
      </c>
      <c r="CF23" s="161">
        <v>0</v>
      </c>
      <c r="CG23" s="129" t="s">
        <v>600</v>
      </c>
      <c r="CH23" s="130" t="s">
        <v>601</v>
      </c>
      <c r="CI23" s="161">
        <v>0</v>
      </c>
      <c r="CJ23" s="129" t="s">
        <v>600</v>
      </c>
      <c r="CK23" s="130" t="s">
        <v>601</v>
      </c>
      <c r="CL23" s="161">
        <v>0</v>
      </c>
      <c r="CM23" s="129" t="s">
        <v>600</v>
      </c>
      <c r="CN23" s="130" t="s">
        <v>601</v>
      </c>
    </row>
    <row r="24" spans="1:92" ht="15" hidden="1" customHeight="1" outlineLevel="1" x14ac:dyDescent="0.2">
      <c r="B24" s="120" t="s">
        <v>55</v>
      </c>
      <c r="C24" s="148">
        <v>0</v>
      </c>
      <c r="D24" s="13"/>
      <c r="E24" s="14"/>
      <c r="F24" s="148">
        <v>0</v>
      </c>
      <c r="G24" s="13"/>
      <c r="H24" s="14"/>
      <c r="I24" s="148">
        <v>0</v>
      </c>
      <c r="J24" s="13"/>
      <c r="K24" s="14"/>
      <c r="L24" s="148">
        <v>0</v>
      </c>
      <c r="M24" s="13"/>
      <c r="N24" s="14"/>
      <c r="O24" s="148">
        <v>0</v>
      </c>
      <c r="P24" s="13"/>
      <c r="Q24" s="14"/>
      <c r="R24" s="148">
        <v>0</v>
      </c>
      <c r="S24" s="13"/>
      <c r="T24" s="14"/>
      <c r="U24" s="148">
        <v>0</v>
      </c>
      <c r="V24" s="13"/>
      <c r="W24" s="14"/>
      <c r="X24" s="148">
        <v>0</v>
      </c>
      <c r="Y24" s="13"/>
      <c r="Z24" s="14"/>
      <c r="AA24" s="148">
        <v>0</v>
      </c>
      <c r="AB24" s="13"/>
      <c r="AC24" s="14"/>
      <c r="AD24" s="148">
        <v>0</v>
      </c>
      <c r="AE24" s="13"/>
      <c r="AF24" s="14"/>
      <c r="AG24" s="148">
        <v>0</v>
      </c>
      <c r="AH24" s="13"/>
      <c r="AI24" s="14"/>
      <c r="AJ24" s="148">
        <v>0</v>
      </c>
      <c r="AK24" s="13"/>
      <c r="AL24" s="14"/>
      <c r="AM24" s="148">
        <v>0</v>
      </c>
      <c r="AN24" s="13"/>
      <c r="AO24" s="14"/>
      <c r="AP24" s="148">
        <v>0</v>
      </c>
      <c r="AQ24" s="13"/>
      <c r="AR24" s="14"/>
      <c r="AS24" s="148">
        <v>0</v>
      </c>
      <c r="AT24" s="13"/>
      <c r="AU24" s="14"/>
      <c r="AV24" s="148">
        <v>0</v>
      </c>
      <c r="AW24" s="13"/>
      <c r="AX24" s="14"/>
      <c r="AY24" s="148">
        <v>0</v>
      </c>
      <c r="AZ24" s="13"/>
      <c r="BA24" s="14"/>
      <c r="BB24" s="148">
        <v>0</v>
      </c>
      <c r="BC24" s="13"/>
      <c r="BD24" s="14"/>
      <c r="BE24" s="148">
        <v>0</v>
      </c>
      <c r="BF24" s="13"/>
      <c r="BG24" s="14"/>
      <c r="BH24" s="148">
        <v>0</v>
      </c>
      <c r="BI24" s="13"/>
      <c r="BJ24" s="14"/>
      <c r="BK24" s="148">
        <v>0</v>
      </c>
      <c r="BL24" s="13"/>
      <c r="BM24" s="14"/>
      <c r="BN24" s="148">
        <v>0</v>
      </c>
      <c r="BO24" s="13"/>
      <c r="BP24" s="14"/>
      <c r="BQ24" s="148">
        <v>0</v>
      </c>
      <c r="BR24" s="13"/>
      <c r="BS24" s="14"/>
      <c r="BT24" s="148">
        <v>0</v>
      </c>
      <c r="BU24" s="13"/>
      <c r="BV24" s="14"/>
      <c r="BW24" s="148">
        <v>0</v>
      </c>
      <c r="BX24" s="13"/>
      <c r="BY24" s="14"/>
      <c r="BZ24" s="148">
        <v>0</v>
      </c>
      <c r="CA24" s="13"/>
      <c r="CB24" s="14"/>
      <c r="CC24" s="148">
        <v>0</v>
      </c>
      <c r="CD24" s="13"/>
      <c r="CE24" s="14"/>
      <c r="CF24" s="148">
        <v>0</v>
      </c>
      <c r="CG24" s="13"/>
      <c r="CH24" s="14"/>
      <c r="CI24" s="148">
        <v>0</v>
      </c>
      <c r="CJ24" s="13"/>
      <c r="CK24" s="14"/>
      <c r="CL24" s="148">
        <v>0</v>
      </c>
      <c r="CM24" s="13"/>
      <c r="CN24" s="14"/>
    </row>
    <row r="25" spans="1:92" ht="15" hidden="1" customHeight="1" outlineLevel="1" x14ac:dyDescent="0.2">
      <c r="B25" s="120" t="s">
        <v>56</v>
      </c>
      <c r="C25" s="148">
        <v>0</v>
      </c>
      <c r="D25" s="13"/>
      <c r="E25" s="14"/>
      <c r="F25" s="148">
        <v>0</v>
      </c>
      <c r="G25" s="13"/>
      <c r="H25" s="14"/>
      <c r="I25" s="148">
        <v>0</v>
      </c>
      <c r="J25" s="13"/>
      <c r="K25" s="14"/>
      <c r="L25" s="148">
        <v>0</v>
      </c>
      <c r="M25" s="13"/>
      <c r="N25" s="14"/>
      <c r="O25" s="148">
        <v>0</v>
      </c>
      <c r="P25" s="13"/>
      <c r="Q25" s="14"/>
      <c r="R25" s="148">
        <v>0</v>
      </c>
      <c r="S25" s="13"/>
      <c r="T25" s="14"/>
      <c r="U25" s="148">
        <v>0</v>
      </c>
      <c r="V25" s="13"/>
      <c r="W25" s="14"/>
      <c r="X25" s="148">
        <v>0</v>
      </c>
      <c r="Y25" s="13"/>
      <c r="Z25" s="14"/>
      <c r="AA25" s="148">
        <v>0</v>
      </c>
      <c r="AB25" s="13"/>
      <c r="AC25" s="14"/>
      <c r="AD25" s="148">
        <v>0</v>
      </c>
      <c r="AE25" s="13"/>
      <c r="AF25" s="14"/>
      <c r="AG25" s="148">
        <v>0</v>
      </c>
      <c r="AH25" s="13"/>
      <c r="AI25" s="14"/>
      <c r="AJ25" s="148">
        <v>0</v>
      </c>
      <c r="AK25" s="13"/>
      <c r="AL25" s="14"/>
      <c r="AM25" s="148">
        <v>0</v>
      </c>
      <c r="AN25" s="13"/>
      <c r="AO25" s="14"/>
      <c r="AP25" s="148">
        <v>0</v>
      </c>
      <c r="AQ25" s="13"/>
      <c r="AR25" s="14"/>
      <c r="AS25" s="148">
        <v>0</v>
      </c>
      <c r="AT25" s="13"/>
      <c r="AU25" s="14"/>
      <c r="AV25" s="148">
        <v>0</v>
      </c>
      <c r="AW25" s="13"/>
      <c r="AX25" s="14"/>
      <c r="AY25" s="148">
        <v>0</v>
      </c>
      <c r="AZ25" s="13"/>
      <c r="BA25" s="14"/>
      <c r="BB25" s="148">
        <v>0</v>
      </c>
      <c r="BC25" s="13"/>
      <c r="BD25" s="14"/>
      <c r="BE25" s="148">
        <v>0</v>
      </c>
      <c r="BF25" s="13"/>
      <c r="BG25" s="14"/>
      <c r="BH25" s="148">
        <v>0</v>
      </c>
      <c r="BI25" s="13"/>
      <c r="BJ25" s="14"/>
      <c r="BK25" s="148">
        <v>0</v>
      </c>
      <c r="BL25" s="13"/>
      <c r="BM25" s="14"/>
      <c r="BN25" s="148">
        <v>0</v>
      </c>
      <c r="BO25" s="13"/>
      <c r="BP25" s="14"/>
      <c r="BQ25" s="148">
        <v>0</v>
      </c>
      <c r="BR25" s="13"/>
      <c r="BS25" s="14"/>
      <c r="BT25" s="148">
        <v>0</v>
      </c>
      <c r="BU25" s="13"/>
      <c r="BV25" s="14"/>
      <c r="BW25" s="148">
        <v>0</v>
      </c>
      <c r="BX25" s="13"/>
      <c r="BY25" s="14"/>
      <c r="BZ25" s="148">
        <v>0</v>
      </c>
      <c r="CA25" s="13"/>
      <c r="CB25" s="14"/>
      <c r="CC25" s="148">
        <v>0</v>
      </c>
      <c r="CD25" s="13"/>
      <c r="CE25" s="14"/>
      <c r="CF25" s="148">
        <v>0</v>
      </c>
      <c r="CG25" s="13"/>
      <c r="CH25" s="14"/>
      <c r="CI25" s="148">
        <v>0</v>
      </c>
      <c r="CJ25" s="13"/>
      <c r="CK25" s="14"/>
      <c r="CL25" s="148">
        <v>0</v>
      </c>
      <c r="CM25" s="13"/>
      <c r="CN25" s="14"/>
    </row>
    <row r="26" spans="1:92" s="40" customFormat="1" ht="15" hidden="1" customHeight="1" outlineLevel="1" x14ac:dyDescent="0.2">
      <c r="A26" s="37"/>
      <c r="B26" s="121" t="s">
        <v>57</v>
      </c>
      <c r="C26" s="149">
        <v>0</v>
      </c>
      <c r="D26" s="38"/>
      <c r="E26" s="39"/>
      <c r="F26" s="149">
        <v>0</v>
      </c>
      <c r="G26" s="38"/>
      <c r="H26" s="39"/>
      <c r="I26" s="149">
        <v>0</v>
      </c>
      <c r="J26" s="38"/>
      <c r="K26" s="39"/>
      <c r="L26" s="149">
        <v>0</v>
      </c>
      <c r="M26" s="38"/>
      <c r="N26" s="39"/>
      <c r="O26" s="149">
        <v>0</v>
      </c>
      <c r="P26" s="38"/>
      <c r="Q26" s="39"/>
      <c r="R26" s="149">
        <v>0</v>
      </c>
      <c r="S26" s="38"/>
      <c r="T26" s="39"/>
      <c r="U26" s="149">
        <v>0</v>
      </c>
      <c r="V26" s="38"/>
      <c r="W26" s="39"/>
      <c r="X26" s="149">
        <v>0</v>
      </c>
      <c r="Y26" s="38"/>
      <c r="Z26" s="39"/>
      <c r="AA26" s="149">
        <v>0</v>
      </c>
      <c r="AB26" s="38"/>
      <c r="AC26" s="39"/>
      <c r="AD26" s="149">
        <v>0</v>
      </c>
      <c r="AE26" s="38"/>
      <c r="AF26" s="39"/>
      <c r="AG26" s="149">
        <v>0</v>
      </c>
      <c r="AH26" s="38"/>
      <c r="AI26" s="39"/>
      <c r="AJ26" s="149">
        <v>0</v>
      </c>
      <c r="AK26" s="38"/>
      <c r="AL26" s="39"/>
      <c r="AM26" s="149">
        <v>0</v>
      </c>
      <c r="AN26" s="38"/>
      <c r="AO26" s="39"/>
      <c r="AP26" s="149">
        <v>0</v>
      </c>
      <c r="AQ26" s="38"/>
      <c r="AR26" s="39"/>
      <c r="AS26" s="149">
        <v>0</v>
      </c>
      <c r="AT26" s="38"/>
      <c r="AU26" s="39"/>
      <c r="AV26" s="149">
        <v>0</v>
      </c>
      <c r="AW26" s="38"/>
      <c r="AX26" s="39"/>
      <c r="AY26" s="149">
        <v>0</v>
      </c>
      <c r="AZ26" s="38"/>
      <c r="BA26" s="39"/>
      <c r="BB26" s="149">
        <v>0</v>
      </c>
      <c r="BC26" s="38"/>
      <c r="BD26" s="39"/>
      <c r="BE26" s="149">
        <v>0</v>
      </c>
      <c r="BF26" s="38"/>
      <c r="BG26" s="39"/>
      <c r="BH26" s="149">
        <v>0</v>
      </c>
      <c r="BI26" s="38"/>
      <c r="BJ26" s="39"/>
      <c r="BK26" s="149">
        <v>0</v>
      </c>
      <c r="BL26" s="38"/>
      <c r="BM26" s="39"/>
      <c r="BN26" s="149">
        <v>0</v>
      </c>
      <c r="BO26" s="38"/>
      <c r="BP26" s="39"/>
      <c r="BQ26" s="149">
        <v>0</v>
      </c>
      <c r="BR26" s="38"/>
      <c r="BS26" s="39"/>
      <c r="BT26" s="149">
        <v>0</v>
      </c>
      <c r="BU26" s="38"/>
      <c r="BV26" s="39"/>
      <c r="BW26" s="149">
        <v>0</v>
      </c>
      <c r="BX26" s="38"/>
      <c r="BY26" s="39"/>
      <c r="BZ26" s="149">
        <v>0</v>
      </c>
      <c r="CA26" s="38"/>
      <c r="CB26" s="39"/>
      <c r="CC26" s="149">
        <v>0</v>
      </c>
      <c r="CD26" s="38"/>
      <c r="CE26" s="39"/>
      <c r="CF26" s="149">
        <v>0</v>
      </c>
      <c r="CG26" s="38"/>
      <c r="CH26" s="39"/>
      <c r="CI26" s="149">
        <v>0</v>
      </c>
      <c r="CJ26" s="38"/>
      <c r="CK26" s="39"/>
      <c r="CL26" s="149">
        <v>0</v>
      </c>
      <c r="CM26" s="38"/>
      <c r="CN26" s="39"/>
    </row>
    <row r="27" spans="1:92" s="96" customFormat="1" ht="141.75" hidden="1" customHeight="1" outlineLevel="1" x14ac:dyDescent="0.2">
      <c r="A27" s="6">
        <f>A22+1</f>
        <v>18</v>
      </c>
      <c r="B27" s="113" t="s">
        <v>20</v>
      </c>
      <c r="C27" s="222" t="str">
        <f>HLOOKUP(C$2,Blocks,$A27,FALSE)</f>
        <v>Melee lightsaber w/ personal mods +13 (2d8+12)
Melee lightsaber w/ personal mods +11 (2d8+12) with Dual weapon strike (full action)
Melee lightsaber w/ personal mods +13 (2d8+14)
Melee mounted lightsaber +12 (2d8+10)
Melee mounted lightsaber +10 (2d8+10) with Dual weapon strike (full action)
Melee lightsaber +12 (2d8+8)
Melee lightsaber +10 (2d8+8) with Dual weapon strike (full action)
Melee lightsaber +12 (2d8+10)</v>
      </c>
      <c r="D27" s="223"/>
      <c r="E27" s="224"/>
      <c r="F27" s="222" t="str">
        <f>HLOOKUP(F$2,Blocks,$A27,FALSE)</f>
        <v>Melee unarmed +8 (1d4+5)</v>
      </c>
      <c r="G27" s="223"/>
      <c r="H27" s="224"/>
      <c r="I27" s="222" t="str">
        <f>HLOOKUP(I$2,Blocks,$A27,FALSE)</f>
        <v>Melee lightsaber +3 (2d8+1)</v>
      </c>
      <c r="J27" s="223"/>
      <c r="K27" s="224"/>
      <c r="L27" s="222" t="str">
        <f>HLOOKUP(L$2,Blocks,$A27,FALSE)</f>
        <v>Melee lightsaber +7 (2d8+1)
Melee lightsaber +9 (2d8+1) with Charge</v>
      </c>
      <c r="M27" s="223"/>
      <c r="N27" s="224"/>
      <c r="O27" s="222" t="str">
        <f>HLOOKUP(O$2,Blocks,$A27,FALSE)</f>
        <v>Melee lightsaber +5 (2d8+3)
Melee lightsaber +7 (2d8+3) with Charge
Melee lightsaber +0 (2d8+3)
Melee lightsaber, short +0 (2d6+3)</v>
      </c>
      <c r="P27" s="223"/>
      <c r="Q27" s="224"/>
      <c r="R27" s="222" t="str">
        <f>HLOOKUP(R$2,Blocks,$A27,FALSE)</f>
        <v>2 claws +5 (1d3+4) and bite +5 (1d4+4)</v>
      </c>
      <c r="S27" s="223"/>
      <c r="T27" s="224"/>
      <c r="U27" s="222" t="str">
        <f>HLOOKUP(U$2,Blocks,$A27,FALSE)</f>
        <v>2 claws +5 (1d3+4) and bite +5 (1d4+4)</v>
      </c>
      <c r="V27" s="223"/>
      <c r="W27" s="224"/>
      <c r="X27" s="222" t="str">
        <f>HLOOKUP(X$2,Blocks,$A27,FALSE)</f>
        <v>2 claws +5 (1d3+4) and bite +5 (1d4+4)</v>
      </c>
      <c r="Y27" s="223"/>
      <c r="Z27" s="224"/>
      <c r="AA27" s="222" t="str">
        <f>HLOOKUP(AA$2,Blocks,$A27,FALSE)</f>
        <v>2 claws +5 (1d3+4) and bite +5 (1d4+4)</v>
      </c>
      <c r="AB27" s="223"/>
      <c r="AC27" s="224"/>
      <c r="AD27" s="222" t="str">
        <f>HLOOKUP(AD$2,Blocks,$A27,FALSE)</f>
        <v>2 claws +5 (1d3+4) and bite +5 (1d4+4)</v>
      </c>
      <c r="AE27" s="223"/>
      <c r="AF27" s="224"/>
      <c r="AG27" s="222" t="str">
        <f>HLOOKUP(AG$2,Blocks,$A27,FALSE)</f>
        <v>2 claws +5 (1d3+4) and bite +5 (1d4+4)</v>
      </c>
      <c r="AH27" s="223"/>
      <c r="AI27" s="224"/>
      <c r="AJ27" s="222" t="str">
        <f>HLOOKUP(AJ$2,Blocks,$A27,FALSE)</f>
        <v>2 claws +5 (1d3+4) and bite +5 (1d4+4)</v>
      </c>
      <c r="AK27" s="223"/>
      <c r="AL27" s="224"/>
      <c r="AM27" s="222" t="str">
        <f>HLOOKUP(AM$2,Blocks,$A27,FALSE)</f>
        <v>2 claws +5 (1d3+4) and bite +5 (1d4+4)</v>
      </c>
      <c r="AN27" s="223"/>
      <c r="AO27" s="224"/>
      <c r="AP27" s="222" t="str">
        <f>HLOOKUP(AP$2,Blocks,$A27,FALSE)</f>
        <v>2 claws +8 (1d6+7) and bite +8 (1d8+7)
2 claws +5 (1d6+10) and bite +5 (1d8+10) with Power Attack
Reach 2 squares</v>
      </c>
      <c r="AQ27" s="223"/>
      <c r="AR27" s="224"/>
      <c r="AS27" s="222" t="str">
        <f>HLOOKUP(AS$2,Blocks,$A27,FALSE)</f>
        <v>2 claws +8 (1d6+7) and bite +8 (1d8+7)
2 claws +5 (1d6+10) and bite +5 (1d8+10) with Power Attack
Reach 2 squares</v>
      </c>
      <c r="AT27" s="223"/>
      <c r="AU27" s="224"/>
      <c r="AV27" s="222" t="str">
        <f>HLOOKUP(AV$2,Blocks,$A27,FALSE)</f>
        <v>2 claws +8 (1d6+7) and bite +8 (1d8+7)
2 claws +5 (1d6+10) and bite +5 (1d8+10) with Power Attack
Reach 2 squares</v>
      </c>
      <c r="AW27" s="223"/>
      <c r="AX27" s="224"/>
      <c r="AY27" s="222" t="str">
        <f>HLOOKUP(AY$2,Blocks,$A27,FALSE)</f>
        <v xml:space="preserve"> </v>
      </c>
      <c r="AZ27" s="223"/>
      <c r="BA27" s="224"/>
      <c r="BB27" s="222" t="str">
        <f>HLOOKUP(BB$2,Blocks,$A27,FALSE)</f>
        <v xml:space="preserve"> </v>
      </c>
      <c r="BC27" s="223"/>
      <c r="BD27" s="224"/>
      <c r="BE27" s="222" t="str">
        <f>HLOOKUP(BE$2,Blocks,$A27,FALSE)</f>
        <v xml:space="preserve"> </v>
      </c>
      <c r="BF27" s="223"/>
      <c r="BG27" s="224"/>
      <c r="BH27" s="222" t="str">
        <f>HLOOKUP(BH$2,Blocks,$A27,FALSE)</f>
        <v xml:space="preserve"> </v>
      </c>
      <c r="BI27" s="223"/>
      <c r="BJ27" s="224"/>
      <c r="BK27" s="222" t="str">
        <f>HLOOKUP(BK$2,Blocks,$A27,FALSE)</f>
        <v xml:space="preserve"> </v>
      </c>
      <c r="BL27" s="223"/>
      <c r="BM27" s="224"/>
      <c r="BN27" s="222" t="str">
        <f>HLOOKUP(BN$2,Blocks,$A27,FALSE)</f>
        <v xml:space="preserve"> </v>
      </c>
      <c r="BO27" s="223"/>
      <c r="BP27" s="224"/>
      <c r="BQ27" s="222" t="str">
        <f>HLOOKUP(BQ$2,Blocks,$A27,FALSE)</f>
        <v xml:space="preserve"> </v>
      </c>
      <c r="BR27" s="223"/>
      <c r="BS27" s="224"/>
      <c r="BT27" s="222" t="str">
        <f>HLOOKUP(BT$2,Blocks,$A27,FALSE)</f>
        <v xml:space="preserve"> </v>
      </c>
      <c r="BU27" s="223"/>
      <c r="BV27" s="224"/>
      <c r="BW27" s="222" t="str">
        <f>HLOOKUP(BW$2,Blocks,$A27,FALSE)</f>
        <v xml:space="preserve"> </v>
      </c>
      <c r="BX27" s="223"/>
      <c r="BY27" s="224"/>
      <c r="BZ27" s="222" t="str">
        <f>HLOOKUP(BZ$2,Blocks,$A27,FALSE)</f>
        <v xml:space="preserve"> </v>
      </c>
      <c r="CA27" s="223"/>
      <c r="CB27" s="224"/>
      <c r="CC27" s="222" t="str">
        <f>HLOOKUP(CC$2,Blocks,$A27,FALSE)</f>
        <v xml:space="preserve"> </v>
      </c>
      <c r="CD27" s="223"/>
      <c r="CE27" s="224"/>
      <c r="CF27" s="222" t="str">
        <f>HLOOKUP(CF$2,Blocks,$A27,FALSE)</f>
        <v xml:space="preserve"> </v>
      </c>
      <c r="CG27" s="223"/>
      <c r="CH27" s="224"/>
      <c r="CI27" s="222" t="str">
        <f>HLOOKUP(CI$2,Blocks,$A27,FALSE)</f>
        <v xml:space="preserve"> </v>
      </c>
      <c r="CJ27" s="223"/>
      <c r="CK27" s="224"/>
      <c r="CL27" s="222" t="str">
        <f>HLOOKUP(CL$2,Blocks,$A27,FALSE)</f>
        <v xml:space="preserve"> </v>
      </c>
      <c r="CM27" s="223"/>
      <c r="CN27" s="224"/>
    </row>
    <row r="28" spans="1:92" s="96" customFormat="1" ht="146.25" hidden="1" customHeight="1" outlineLevel="1" x14ac:dyDescent="0.2">
      <c r="A28" s="6">
        <f>A27+1</f>
        <v>19</v>
      </c>
      <c r="B28" s="113" t="s">
        <v>21</v>
      </c>
      <c r="C28" s="222" t="str">
        <f>HLOOKUP(C$2,Blocks,$A28,FALSE)</f>
        <v>Ranged blaster pistol, heavy +6 (3d8+4)</v>
      </c>
      <c r="D28" s="223"/>
      <c r="E28" s="224"/>
      <c r="F28" s="222" t="str">
        <f>HLOOKUP(F$2,Blocks,$A28,FALSE)</f>
        <v>Ranged bianca +13 (3d8+5)
Ranged bianca +8 (3d8+5) with Autofire
Ranged bianca +9 (3d8+6) with Autofire and Point Blank Shot
Ranged bianca +11 (3d8+5) with Autofire - braced
Ranged bianca +12 (3d8+6) with Autofire - braced and Point Blank Shot
Ranged bianca +13 (3d8+5)
Ranged bianca +11 (4d8+5) with Rapid Shot
Ranged bianca +12 (4d8+6) with Rapid Shot and Point Blank Shot</v>
      </c>
      <c r="G28" s="223"/>
      <c r="H28" s="224"/>
      <c r="I28" s="222" t="str">
        <f>HLOOKUP(I$2,Blocks,$A28,FALSE)</f>
        <v>Ranged by weapon +4</v>
      </c>
      <c r="J28" s="223"/>
      <c r="K28" s="224"/>
      <c r="L28" s="222" t="str">
        <f>HLOOKUP(L$2,Blocks,$A28,FALSE)</f>
        <v>Ranged by weapon +6</v>
      </c>
      <c r="M28" s="223"/>
      <c r="N28" s="224"/>
      <c r="O28" s="222" t="str">
        <f>HLOOKUP(O$2,Blocks,$A28,FALSE)</f>
        <v>Ranged by weapon +5</v>
      </c>
      <c r="P28" s="223"/>
      <c r="Q28" s="224"/>
      <c r="R28" s="222" t="str">
        <f>HLOOKUP(R$2,Blocks,$A28,FALSE)</f>
        <v xml:space="preserve"> </v>
      </c>
      <c r="S28" s="223"/>
      <c r="T28" s="224"/>
      <c r="U28" s="222" t="str">
        <f>HLOOKUP(U$2,Blocks,$A28,FALSE)</f>
        <v xml:space="preserve"> </v>
      </c>
      <c r="V28" s="223"/>
      <c r="W28" s="224"/>
      <c r="X28" s="222" t="str">
        <f>HLOOKUP(X$2,Blocks,$A28,FALSE)</f>
        <v xml:space="preserve"> </v>
      </c>
      <c r="Y28" s="223"/>
      <c r="Z28" s="224"/>
      <c r="AA28" s="222" t="str">
        <f>HLOOKUP(AA$2,Blocks,$A28,FALSE)</f>
        <v xml:space="preserve"> </v>
      </c>
      <c r="AB28" s="223"/>
      <c r="AC28" s="224"/>
      <c r="AD28" s="222" t="str">
        <f>HLOOKUP(AD$2,Blocks,$A28,FALSE)</f>
        <v xml:space="preserve"> </v>
      </c>
      <c r="AE28" s="223"/>
      <c r="AF28" s="224"/>
      <c r="AG28" s="222" t="str">
        <f>HLOOKUP(AG$2,Blocks,$A28,FALSE)</f>
        <v xml:space="preserve"> </v>
      </c>
      <c r="AH28" s="223"/>
      <c r="AI28" s="224"/>
      <c r="AJ28" s="222" t="str">
        <f>HLOOKUP(AJ$2,Blocks,$A28,FALSE)</f>
        <v xml:space="preserve"> </v>
      </c>
      <c r="AK28" s="223"/>
      <c r="AL28" s="224"/>
      <c r="AM28" s="222" t="str">
        <f>HLOOKUP(AM$2,Blocks,$A28,FALSE)</f>
        <v xml:space="preserve"> </v>
      </c>
      <c r="AN28" s="223"/>
      <c r="AO28" s="224"/>
      <c r="AP28" s="222" t="str">
        <f>HLOOKUP(AP$2,Blocks,$A28,FALSE)</f>
        <v xml:space="preserve"> </v>
      </c>
      <c r="AQ28" s="223"/>
      <c r="AR28" s="224"/>
      <c r="AS28" s="222" t="str">
        <f>HLOOKUP(AS$2,Blocks,$A28,FALSE)</f>
        <v xml:space="preserve"> </v>
      </c>
      <c r="AT28" s="223"/>
      <c r="AU28" s="224"/>
      <c r="AV28" s="222" t="str">
        <f>HLOOKUP(AV$2,Blocks,$A28,FALSE)</f>
        <v xml:space="preserve"> </v>
      </c>
      <c r="AW28" s="223"/>
      <c r="AX28" s="224"/>
      <c r="AY28" s="222" t="str">
        <f>HLOOKUP(AY$2,Blocks,$A28,FALSE)</f>
        <v xml:space="preserve"> </v>
      </c>
      <c r="AZ28" s="223"/>
      <c r="BA28" s="224"/>
      <c r="BB28" s="222" t="str">
        <f>HLOOKUP(BB$2,Blocks,$A28,FALSE)</f>
        <v xml:space="preserve"> </v>
      </c>
      <c r="BC28" s="223"/>
      <c r="BD28" s="224"/>
      <c r="BE28" s="222" t="str">
        <f>HLOOKUP(BE$2,Blocks,$A28,FALSE)</f>
        <v xml:space="preserve"> </v>
      </c>
      <c r="BF28" s="223"/>
      <c r="BG28" s="224"/>
      <c r="BH28" s="222" t="str">
        <f>HLOOKUP(BH$2,Blocks,$A28,FALSE)</f>
        <v xml:space="preserve"> </v>
      </c>
      <c r="BI28" s="223"/>
      <c r="BJ28" s="224"/>
      <c r="BK28" s="222" t="str">
        <f>HLOOKUP(BK$2,Blocks,$A28,FALSE)</f>
        <v xml:space="preserve"> </v>
      </c>
      <c r="BL28" s="223"/>
      <c r="BM28" s="224"/>
      <c r="BN28" s="222" t="str">
        <f>HLOOKUP(BN$2,Blocks,$A28,FALSE)</f>
        <v xml:space="preserve"> </v>
      </c>
      <c r="BO28" s="223"/>
      <c r="BP28" s="224"/>
      <c r="BQ28" s="222" t="str">
        <f>HLOOKUP(BQ$2,Blocks,$A28,FALSE)</f>
        <v xml:space="preserve"> </v>
      </c>
      <c r="BR28" s="223"/>
      <c r="BS28" s="224"/>
      <c r="BT28" s="222" t="str">
        <f>HLOOKUP(BT$2,Blocks,$A28,FALSE)</f>
        <v xml:space="preserve"> </v>
      </c>
      <c r="BU28" s="223"/>
      <c r="BV28" s="224"/>
      <c r="BW28" s="222" t="str">
        <f>HLOOKUP(BW$2,Blocks,$A28,FALSE)</f>
        <v xml:space="preserve"> </v>
      </c>
      <c r="BX28" s="223"/>
      <c r="BY28" s="224"/>
      <c r="BZ28" s="222" t="str">
        <f>HLOOKUP(BZ$2,Blocks,$A28,FALSE)</f>
        <v xml:space="preserve"> </v>
      </c>
      <c r="CA28" s="223"/>
      <c r="CB28" s="224"/>
      <c r="CC28" s="222" t="str">
        <f>HLOOKUP(CC$2,Blocks,$A28,FALSE)</f>
        <v xml:space="preserve"> </v>
      </c>
      <c r="CD28" s="223"/>
      <c r="CE28" s="224"/>
      <c r="CF28" s="222" t="str">
        <f>HLOOKUP(CF$2,Blocks,$A28,FALSE)</f>
        <v xml:space="preserve"> </v>
      </c>
      <c r="CG28" s="223"/>
      <c r="CH28" s="224"/>
      <c r="CI28" s="222" t="str">
        <f>HLOOKUP(CI$2,Blocks,$A28,FALSE)</f>
        <v xml:space="preserve"> </v>
      </c>
      <c r="CJ28" s="223"/>
      <c r="CK28" s="224"/>
      <c r="CL28" s="222" t="str">
        <f>HLOOKUP(CL$2,Blocks,$A28,FALSE)</f>
        <v xml:space="preserve"> </v>
      </c>
      <c r="CM28" s="223"/>
      <c r="CN28" s="224"/>
    </row>
    <row r="29" spans="1:92" ht="15" hidden="1" customHeight="1" outlineLevel="1" x14ac:dyDescent="0.2">
      <c r="A29" s="6">
        <f>A28+1</f>
        <v>20</v>
      </c>
      <c r="B29" s="117" t="s">
        <v>288</v>
      </c>
      <c r="C29" s="150" t="e">
        <f>HLOOKUP(C$2,Blocks,$A29,FALSE)-E29</f>
        <v>#VALUE!</v>
      </c>
      <c r="D29" s="97" t="e">
        <f>IF(C29&gt;0,"Remaining","Reload (move)")</f>
        <v>#VALUE!</v>
      </c>
      <c r="E29" s="151">
        <v>0</v>
      </c>
      <c r="F29" s="150">
        <f>HLOOKUP(F$2,Blocks,$A29,FALSE)-H29</f>
        <v>40</v>
      </c>
      <c r="G29" s="97" t="str">
        <f>IF(F29&gt;0,"Remaining","Reload (move)")</f>
        <v>Remaining</v>
      </c>
      <c r="H29" s="151">
        <v>0</v>
      </c>
      <c r="I29" s="150" t="e">
        <f>HLOOKUP(I$2,Blocks,$A29,FALSE)-K29</f>
        <v>#VALUE!</v>
      </c>
      <c r="J29" s="97" t="e">
        <f>IF(I29&gt;0,"Remaining","Reload (move)")</f>
        <v>#VALUE!</v>
      </c>
      <c r="K29" s="151">
        <v>0</v>
      </c>
      <c r="L29" s="150">
        <f>HLOOKUP(L$2,Blocks,$A29,FALSE)-N29</f>
        <v>0</v>
      </c>
      <c r="M29" s="97" t="str">
        <f>IF(L29&gt;0,"Remaining","Reload (move)")</f>
        <v>Reload (move)</v>
      </c>
      <c r="N29" s="151">
        <v>0</v>
      </c>
      <c r="O29" s="150" t="e">
        <f>HLOOKUP(O$2,Blocks,$A29,FALSE)-Q29</f>
        <v>#VALUE!</v>
      </c>
      <c r="P29" s="97" t="e">
        <f>IF(O29&gt;0,"Remaining","Reload (move)")</f>
        <v>#VALUE!</v>
      </c>
      <c r="Q29" s="151">
        <v>0</v>
      </c>
      <c r="R29" s="150">
        <f>HLOOKUP(R$2,Blocks,$A29,FALSE)-T29</f>
        <v>0</v>
      </c>
      <c r="S29" s="97" t="str">
        <f>IF(R29&gt;0,"Remaining","Reload (move)")</f>
        <v>Reload (move)</v>
      </c>
      <c r="T29" s="151">
        <v>0</v>
      </c>
      <c r="U29" s="150">
        <f>HLOOKUP(U$2,Blocks,$A29,FALSE)-W29</f>
        <v>0</v>
      </c>
      <c r="V29" s="97" t="str">
        <f>IF(U29&gt;0,"Remaining","Reload (move)")</f>
        <v>Reload (move)</v>
      </c>
      <c r="W29" s="151">
        <v>0</v>
      </c>
      <c r="X29" s="150">
        <f>HLOOKUP(X$2,Blocks,$A29,FALSE)-Z29</f>
        <v>0</v>
      </c>
      <c r="Y29" s="97" t="str">
        <f>IF(X29&gt;0,"Remaining","Reload (move)")</f>
        <v>Reload (move)</v>
      </c>
      <c r="Z29" s="151">
        <v>0</v>
      </c>
      <c r="AA29" s="150">
        <f>HLOOKUP(AA$2,Blocks,$A29,FALSE)-AC29</f>
        <v>0</v>
      </c>
      <c r="AB29" s="97" t="str">
        <f>IF(AA29&gt;0,"Remaining","Reload (move)")</f>
        <v>Reload (move)</v>
      </c>
      <c r="AC29" s="151">
        <v>0</v>
      </c>
      <c r="AD29" s="150">
        <f>HLOOKUP(AD$2,Blocks,$A29,FALSE)-AF29</f>
        <v>0</v>
      </c>
      <c r="AE29" s="97" t="str">
        <f>IF(AD29&gt;0,"Remaining","Reload (move)")</f>
        <v>Reload (move)</v>
      </c>
      <c r="AF29" s="151">
        <v>0</v>
      </c>
      <c r="AG29" s="150">
        <f>HLOOKUP(AG$2,Blocks,$A29,FALSE)-AI29</f>
        <v>0</v>
      </c>
      <c r="AH29" s="97" t="str">
        <f>IF(AG29&gt;0,"Remaining","Reload (move)")</f>
        <v>Reload (move)</v>
      </c>
      <c r="AI29" s="151">
        <v>0</v>
      </c>
      <c r="AJ29" s="150">
        <f>HLOOKUP(AJ$2,Blocks,$A29,FALSE)-AL29</f>
        <v>0</v>
      </c>
      <c r="AK29" s="97" t="str">
        <f>IF(AJ29&gt;0,"Remaining","Reload (move)")</f>
        <v>Reload (move)</v>
      </c>
      <c r="AL29" s="151">
        <v>0</v>
      </c>
      <c r="AM29" s="150">
        <f>HLOOKUP(AM$2,Blocks,$A29,FALSE)-AO29</f>
        <v>0</v>
      </c>
      <c r="AN29" s="97" t="str">
        <f>IF(AM29&gt;0,"Remaining","Reload (move)")</f>
        <v>Reload (move)</v>
      </c>
      <c r="AO29" s="151">
        <v>0</v>
      </c>
      <c r="AP29" s="150">
        <f>HLOOKUP(AP$2,Blocks,$A29,FALSE)-AR29</f>
        <v>0</v>
      </c>
      <c r="AQ29" s="97" t="str">
        <f>IF(AP29&gt;0,"Remaining","Reload (move)")</f>
        <v>Reload (move)</v>
      </c>
      <c r="AR29" s="151">
        <v>0</v>
      </c>
      <c r="AS29" s="150">
        <f>HLOOKUP(AS$2,Blocks,$A29,FALSE)-AU29</f>
        <v>0</v>
      </c>
      <c r="AT29" s="97" t="str">
        <f>IF(AS29&gt;0,"Remaining","Reload (move)")</f>
        <v>Reload (move)</v>
      </c>
      <c r="AU29" s="151">
        <v>0</v>
      </c>
      <c r="AV29" s="150">
        <f>HLOOKUP(AV$2,Blocks,$A29,FALSE)-AX29</f>
        <v>0</v>
      </c>
      <c r="AW29" s="97" t="str">
        <f>IF(AV29&gt;0,"Remaining","Reload (move)")</f>
        <v>Reload (move)</v>
      </c>
      <c r="AX29" s="151">
        <v>0</v>
      </c>
      <c r="AY29" s="150">
        <f>HLOOKUP(AY$2,Blocks,$A29,FALSE)-BA29</f>
        <v>0</v>
      </c>
      <c r="AZ29" s="97" t="str">
        <f>IF(AY29&gt;0,"Remaining","Reload (move)")</f>
        <v>Reload (move)</v>
      </c>
      <c r="BA29" s="151">
        <v>0</v>
      </c>
      <c r="BB29" s="150">
        <f>HLOOKUP(BB$2,Blocks,$A29,FALSE)-BD29</f>
        <v>0</v>
      </c>
      <c r="BC29" s="97" t="str">
        <f>IF(BB29&gt;0,"Remaining","Reload (move)")</f>
        <v>Reload (move)</v>
      </c>
      <c r="BD29" s="151">
        <v>0</v>
      </c>
      <c r="BE29" s="150">
        <f>HLOOKUP(BE$2,Blocks,$A29,FALSE)-BG29</f>
        <v>0</v>
      </c>
      <c r="BF29" s="97" t="str">
        <f>IF(BE29&gt;0,"Remaining","Reload (move)")</f>
        <v>Reload (move)</v>
      </c>
      <c r="BG29" s="151">
        <v>0</v>
      </c>
      <c r="BH29" s="150">
        <f>HLOOKUP(BH$2,Blocks,$A29,FALSE)-BJ29</f>
        <v>0</v>
      </c>
      <c r="BI29" s="97" t="str">
        <f>IF(BH29&gt;0,"Remaining","Reload (move)")</f>
        <v>Reload (move)</v>
      </c>
      <c r="BJ29" s="151">
        <v>0</v>
      </c>
      <c r="BK29" s="150">
        <f>HLOOKUP(BK$2,Blocks,$A29,FALSE)-BM29</f>
        <v>0</v>
      </c>
      <c r="BL29" s="97" t="str">
        <f>IF(BK29&gt;0,"Remaining","Reload (move)")</f>
        <v>Reload (move)</v>
      </c>
      <c r="BM29" s="151">
        <v>0</v>
      </c>
      <c r="BN29" s="150">
        <f>HLOOKUP(BN$2,Blocks,$A29,FALSE)-BP29</f>
        <v>0</v>
      </c>
      <c r="BO29" s="97" t="str">
        <f>IF(BN29&gt;0,"Remaining","Reload (move)")</f>
        <v>Reload (move)</v>
      </c>
      <c r="BP29" s="151">
        <v>0</v>
      </c>
      <c r="BQ29" s="150">
        <f>HLOOKUP(BQ$2,Blocks,$A29,FALSE)-BS29</f>
        <v>0</v>
      </c>
      <c r="BR29" s="97" t="str">
        <f>IF(BQ29&gt;0,"Remaining","Reload (move)")</f>
        <v>Reload (move)</v>
      </c>
      <c r="BS29" s="151">
        <v>0</v>
      </c>
      <c r="BT29" s="150">
        <f>HLOOKUP(BT$2,Blocks,$A29,FALSE)-BV29</f>
        <v>0</v>
      </c>
      <c r="BU29" s="97" t="str">
        <f>IF(BT29&gt;0,"Remaining","Reload (move)")</f>
        <v>Reload (move)</v>
      </c>
      <c r="BV29" s="151">
        <v>0</v>
      </c>
      <c r="BW29" s="150">
        <f>HLOOKUP(BW$2,Blocks,$A29,FALSE)-BY29</f>
        <v>0</v>
      </c>
      <c r="BX29" s="97" t="str">
        <f>IF(BW29&gt;0,"Remaining","Reload (move)")</f>
        <v>Reload (move)</v>
      </c>
      <c r="BY29" s="151">
        <v>0</v>
      </c>
      <c r="BZ29" s="150">
        <f>HLOOKUP(BZ$2,Blocks,$A29,FALSE)-CB29</f>
        <v>0</v>
      </c>
      <c r="CA29" s="97" t="str">
        <f>IF(BZ29&gt;0,"Remaining","Reload (move)")</f>
        <v>Reload (move)</v>
      </c>
      <c r="CB29" s="151">
        <v>0</v>
      </c>
      <c r="CC29" s="150">
        <f>HLOOKUP(CC$2,Blocks,$A29,FALSE)-CE29</f>
        <v>0</v>
      </c>
      <c r="CD29" s="97" t="str">
        <f>IF(CC29&gt;0,"Remaining","Reload (move)")</f>
        <v>Reload (move)</v>
      </c>
      <c r="CE29" s="151">
        <v>0</v>
      </c>
      <c r="CF29" s="150">
        <f>HLOOKUP(CF$2,Blocks,$A29,FALSE)-CH29</f>
        <v>0</v>
      </c>
      <c r="CG29" s="97" t="str">
        <f>IF(CF29&gt;0,"Remaining","Reload (move)")</f>
        <v>Reload (move)</v>
      </c>
      <c r="CH29" s="151">
        <v>0</v>
      </c>
      <c r="CI29" s="150">
        <f>HLOOKUP(CI$2,Blocks,$A29,FALSE)-CK29</f>
        <v>0</v>
      </c>
      <c r="CJ29" s="97" t="str">
        <f>IF(CI29&gt;0,"Remaining","Reload (move)")</f>
        <v>Reload (move)</v>
      </c>
      <c r="CK29" s="151">
        <v>0</v>
      </c>
      <c r="CL29" s="150">
        <f>HLOOKUP(CL$2,Blocks,$A29,FALSE)-CN29</f>
        <v>0</v>
      </c>
      <c r="CM29" s="97" t="str">
        <f>IF(CL29&gt;0,"Remaining","Reload (move)")</f>
        <v>Reload (move)</v>
      </c>
      <c r="CN29" s="151">
        <v>0</v>
      </c>
    </row>
    <row r="30" spans="1:92" ht="15" hidden="1" customHeight="1" outlineLevel="1" x14ac:dyDescent="0.2">
      <c r="A30" s="6">
        <f t="shared" ref="A30:A34" si="31">A29+1</f>
        <v>21</v>
      </c>
      <c r="B30" s="117" t="s">
        <v>289</v>
      </c>
      <c r="C30" s="150">
        <f>HLOOKUP(C$2,Blocks,$A30,FALSE)-E30</f>
        <v>0</v>
      </c>
      <c r="D30" s="97" t="str">
        <f>IF(C30&gt;0,"Remaining","Reload (move)")</f>
        <v>Reload (move)</v>
      </c>
      <c r="E30" s="151">
        <v>0</v>
      </c>
      <c r="F30" s="150">
        <f>HLOOKUP(F$2,Blocks,$A30,FALSE)-H30</f>
        <v>0</v>
      </c>
      <c r="G30" s="97" t="str">
        <f>IF(F30&gt;0,"Remaining","Reload (move)")</f>
        <v>Reload (move)</v>
      </c>
      <c r="H30" s="151">
        <v>0</v>
      </c>
      <c r="I30" s="150">
        <f>HLOOKUP(I$2,Blocks,$A30,FALSE)-K30</f>
        <v>0</v>
      </c>
      <c r="J30" s="97" t="str">
        <f>IF(I30&gt;0,"Remaining","Reload (move)")</f>
        <v>Reload (move)</v>
      </c>
      <c r="K30" s="151">
        <v>0</v>
      </c>
      <c r="L30" s="150">
        <f>HLOOKUP(L$2,Blocks,$A30,FALSE)-N30</f>
        <v>0</v>
      </c>
      <c r="M30" s="97" t="str">
        <f>IF(L30&gt;0,"Remaining","Reload (move)")</f>
        <v>Reload (move)</v>
      </c>
      <c r="N30" s="151">
        <v>0</v>
      </c>
      <c r="O30" s="150">
        <f>HLOOKUP(O$2,Blocks,$A30,FALSE)-Q30</f>
        <v>0</v>
      </c>
      <c r="P30" s="97" t="str">
        <f>IF(O30&gt;0,"Remaining","Reload (move)")</f>
        <v>Reload (move)</v>
      </c>
      <c r="Q30" s="151">
        <v>0</v>
      </c>
      <c r="R30" s="150">
        <f>HLOOKUP(R$2,Blocks,$A30,FALSE)-T30</f>
        <v>0</v>
      </c>
      <c r="S30" s="97" t="str">
        <f>IF(R30&gt;0,"Remaining","Reload (move)")</f>
        <v>Reload (move)</v>
      </c>
      <c r="T30" s="151">
        <v>0</v>
      </c>
      <c r="U30" s="150">
        <f>HLOOKUP(U$2,Blocks,$A30,FALSE)-W30</f>
        <v>0</v>
      </c>
      <c r="V30" s="97" t="str">
        <f>IF(U30&gt;0,"Remaining","Reload (move)")</f>
        <v>Reload (move)</v>
      </c>
      <c r="W30" s="151">
        <v>0</v>
      </c>
      <c r="X30" s="150">
        <f>HLOOKUP(X$2,Blocks,$A30,FALSE)-Z30</f>
        <v>0</v>
      </c>
      <c r="Y30" s="97" t="str">
        <f>IF(X30&gt;0,"Remaining","Reload (move)")</f>
        <v>Reload (move)</v>
      </c>
      <c r="Z30" s="151">
        <v>0</v>
      </c>
      <c r="AA30" s="150">
        <f>HLOOKUP(AA$2,Blocks,$A30,FALSE)-AC30</f>
        <v>0</v>
      </c>
      <c r="AB30" s="97" t="str">
        <f>IF(AA30&gt;0,"Remaining","Reload (move)")</f>
        <v>Reload (move)</v>
      </c>
      <c r="AC30" s="151">
        <v>0</v>
      </c>
      <c r="AD30" s="150">
        <f>HLOOKUP(AD$2,Blocks,$A30,FALSE)-AF30</f>
        <v>0</v>
      </c>
      <c r="AE30" s="97" t="str">
        <f>IF(AD30&gt;0,"Remaining","Reload (move)")</f>
        <v>Reload (move)</v>
      </c>
      <c r="AF30" s="151">
        <v>0</v>
      </c>
      <c r="AG30" s="150">
        <f>HLOOKUP(AG$2,Blocks,$A30,FALSE)-AI30</f>
        <v>0</v>
      </c>
      <c r="AH30" s="97" t="str">
        <f>IF(AG30&gt;0,"Remaining","Reload (move)")</f>
        <v>Reload (move)</v>
      </c>
      <c r="AI30" s="151">
        <v>0</v>
      </c>
      <c r="AJ30" s="150">
        <f>HLOOKUP(AJ$2,Blocks,$A30,FALSE)-AL30</f>
        <v>0</v>
      </c>
      <c r="AK30" s="97" t="str">
        <f>IF(AJ30&gt;0,"Remaining","Reload (move)")</f>
        <v>Reload (move)</v>
      </c>
      <c r="AL30" s="151">
        <v>0</v>
      </c>
      <c r="AM30" s="150">
        <f>HLOOKUP(AM$2,Blocks,$A30,FALSE)-AO30</f>
        <v>0</v>
      </c>
      <c r="AN30" s="97" t="str">
        <f>IF(AM30&gt;0,"Remaining","Reload (move)")</f>
        <v>Reload (move)</v>
      </c>
      <c r="AO30" s="151">
        <v>0</v>
      </c>
      <c r="AP30" s="150">
        <f>HLOOKUP(AP$2,Blocks,$A30,FALSE)-AR30</f>
        <v>0</v>
      </c>
      <c r="AQ30" s="97" t="str">
        <f>IF(AP30&gt;0,"Remaining","Reload (move)")</f>
        <v>Reload (move)</v>
      </c>
      <c r="AR30" s="151">
        <v>0</v>
      </c>
      <c r="AS30" s="150">
        <f>HLOOKUP(AS$2,Blocks,$A30,FALSE)-AU30</f>
        <v>0</v>
      </c>
      <c r="AT30" s="97" t="str">
        <f>IF(AS30&gt;0,"Remaining","Reload (move)")</f>
        <v>Reload (move)</v>
      </c>
      <c r="AU30" s="151">
        <v>0</v>
      </c>
      <c r="AV30" s="150">
        <f>HLOOKUP(AV$2,Blocks,$A30,FALSE)-AX30</f>
        <v>0</v>
      </c>
      <c r="AW30" s="97" t="str">
        <f>IF(AV30&gt;0,"Remaining","Reload (move)")</f>
        <v>Reload (move)</v>
      </c>
      <c r="AX30" s="151">
        <v>0</v>
      </c>
      <c r="AY30" s="150">
        <f>HLOOKUP(AY$2,Blocks,$A30,FALSE)-BA30</f>
        <v>0</v>
      </c>
      <c r="AZ30" s="97" t="str">
        <f>IF(AY30&gt;0,"Remaining","Reload (move)")</f>
        <v>Reload (move)</v>
      </c>
      <c r="BA30" s="151">
        <v>0</v>
      </c>
      <c r="BB30" s="150">
        <f>HLOOKUP(BB$2,Blocks,$A30,FALSE)-BD30</f>
        <v>0</v>
      </c>
      <c r="BC30" s="97" t="str">
        <f>IF(BB30&gt;0,"Remaining","Reload (move)")</f>
        <v>Reload (move)</v>
      </c>
      <c r="BD30" s="151">
        <v>0</v>
      </c>
      <c r="BE30" s="150">
        <f>HLOOKUP(BE$2,Blocks,$A30,FALSE)-BG30</f>
        <v>0</v>
      </c>
      <c r="BF30" s="97" t="str">
        <f>IF(BE30&gt;0,"Remaining","Reload (move)")</f>
        <v>Reload (move)</v>
      </c>
      <c r="BG30" s="151">
        <v>0</v>
      </c>
      <c r="BH30" s="150">
        <f>HLOOKUP(BH$2,Blocks,$A30,FALSE)-BJ30</f>
        <v>0</v>
      </c>
      <c r="BI30" s="97" t="str">
        <f>IF(BH30&gt;0,"Remaining","Reload (move)")</f>
        <v>Reload (move)</v>
      </c>
      <c r="BJ30" s="151">
        <v>0</v>
      </c>
      <c r="BK30" s="150">
        <f>HLOOKUP(BK$2,Blocks,$A30,FALSE)-BM30</f>
        <v>0</v>
      </c>
      <c r="BL30" s="97" t="str">
        <f>IF(BK30&gt;0,"Remaining","Reload (move)")</f>
        <v>Reload (move)</v>
      </c>
      <c r="BM30" s="151">
        <v>0</v>
      </c>
      <c r="BN30" s="150">
        <f>HLOOKUP(BN$2,Blocks,$A30,FALSE)-BP30</f>
        <v>0</v>
      </c>
      <c r="BO30" s="97" t="str">
        <f>IF(BN30&gt;0,"Remaining","Reload (move)")</f>
        <v>Reload (move)</v>
      </c>
      <c r="BP30" s="151">
        <v>0</v>
      </c>
      <c r="BQ30" s="150">
        <f>HLOOKUP(BQ$2,Blocks,$A30,FALSE)-BS30</f>
        <v>0</v>
      </c>
      <c r="BR30" s="97" t="str">
        <f>IF(BQ30&gt;0,"Remaining","Reload (move)")</f>
        <v>Reload (move)</v>
      </c>
      <c r="BS30" s="151">
        <v>0</v>
      </c>
      <c r="BT30" s="150">
        <f>HLOOKUP(BT$2,Blocks,$A30,FALSE)-BV30</f>
        <v>0</v>
      </c>
      <c r="BU30" s="97" t="str">
        <f>IF(BT30&gt;0,"Remaining","Reload (move)")</f>
        <v>Reload (move)</v>
      </c>
      <c r="BV30" s="151">
        <v>0</v>
      </c>
      <c r="BW30" s="150">
        <f>HLOOKUP(BW$2,Blocks,$A30,FALSE)-BY30</f>
        <v>0</v>
      </c>
      <c r="BX30" s="97" t="str">
        <f>IF(BW30&gt;0,"Remaining","Reload (move)")</f>
        <v>Reload (move)</v>
      </c>
      <c r="BY30" s="151">
        <v>0</v>
      </c>
      <c r="BZ30" s="150">
        <f>HLOOKUP(BZ$2,Blocks,$A30,FALSE)-CB30</f>
        <v>0</v>
      </c>
      <c r="CA30" s="97" t="str">
        <f>IF(BZ30&gt;0,"Remaining","Reload (move)")</f>
        <v>Reload (move)</v>
      </c>
      <c r="CB30" s="151">
        <v>0</v>
      </c>
      <c r="CC30" s="150">
        <f>HLOOKUP(CC$2,Blocks,$A30,FALSE)-CE30</f>
        <v>0</v>
      </c>
      <c r="CD30" s="97" t="str">
        <f>IF(CC30&gt;0,"Remaining","Reload (move)")</f>
        <v>Reload (move)</v>
      </c>
      <c r="CE30" s="151">
        <v>0</v>
      </c>
      <c r="CF30" s="150">
        <f>HLOOKUP(CF$2,Blocks,$A30,FALSE)-CH30</f>
        <v>0</v>
      </c>
      <c r="CG30" s="97" t="str">
        <f>IF(CF30&gt;0,"Remaining","Reload (move)")</f>
        <v>Reload (move)</v>
      </c>
      <c r="CH30" s="151">
        <v>0</v>
      </c>
      <c r="CI30" s="150">
        <f>HLOOKUP(CI$2,Blocks,$A30,FALSE)-CK30</f>
        <v>0</v>
      </c>
      <c r="CJ30" s="97" t="str">
        <f>IF(CI30&gt;0,"Remaining","Reload (move)")</f>
        <v>Reload (move)</v>
      </c>
      <c r="CK30" s="151">
        <v>0</v>
      </c>
      <c r="CL30" s="150">
        <f>HLOOKUP(CL$2,Blocks,$A30,FALSE)-CN30</f>
        <v>0</v>
      </c>
      <c r="CM30" s="97" t="str">
        <f>IF(CL30&gt;0,"Remaining","Reload (move)")</f>
        <v>Reload (move)</v>
      </c>
      <c r="CN30" s="151">
        <v>0</v>
      </c>
    </row>
    <row r="31" spans="1:92" s="96" customFormat="1" ht="15" hidden="1" customHeight="1" outlineLevel="1" x14ac:dyDescent="0.2">
      <c r="A31" s="6">
        <f t="shared" si="31"/>
        <v>22</v>
      </c>
      <c r="B31" s="113" t="s">
        <v>44</v>
      </c>
      <c r="C31" s="222" t="str">
        <f t="shared" ref="C31:C39" si="32">HLOOKUP(C$2,Blocks,$A31,FALSE)</f>
        <v>Base Atk +7; Grp +11</v>
      </c>
      <c r="D31" s="223"/>
      <c r="E31" s="224"/>
      <c r="F31" s="222" t="str">
        <f t="shared" ref="F31:F39" si="33">HLOOKUP(F$2,Blocks,$A31,FALSE)</f>
        <v>Base Atk +6; Grp +11</v>
      </c>
      <c r="G31" s="223"/>
      <c r="H31" s="224"/>
      <c r="I31" s="222" t="str">
        <f t="shared" ref="I31:I39" si="34">HLOOKUP(I$2,Blocks,$A31,FALSE)</f>
        <v>Base Atk +3; Grp +4</v>
      </c>
      <c r="J31" s="223"/>
      <c r="K31" s="224"/>
      <c r="L31" s="222" t="str">
        <f t="shared" ref="L31:L39" si="35">HLOOKUP(L$2,Blocks,$A31,FALSE)</f>
        <v>Base Atk +2; Grp +6</v>
      </c>
      <c r="M31" s="223"/>
      <c r="N31" s="224"/>
      <c r="O31" s="222" t="str">
        <f t="shared" ref="O31:O39" si="36">HLOOKUP(O$2,Blocks,$A31,FALSE)</f>
        <v>Base Atk +3; Grp +5</v>
      </c>
      <c r="P31" s="223"/>
      <c r="Q31" s="224"/>
      <c r="R31" s="222" t="str">
        <f t="shared" ref="R31:R39" si="37">HLOOKUP(R$2,Blocks,$A31,FALSE)</f>
        <v>Base Atk +3; Grp +4</v>
      </c>
      <c r="S31" s="223"/>
      <c r="T31" s="224"/>
      <c r="U31" s="222" t="str">
        <f t="shared" ref="U31:U39" si="38">HLOOKUP(U$2,Blocks,$A31,FALSE)</f>
        <v>Base Atk +3; Grp +4</v>
      </c>
      <c r="V31" s="223"/>
      <c r="W31" s="224"/>
      <c r="X31" s="222" t="str">
        <f t="shared" ref="X31:X39" si="39">HLOOKUP(X$2,Blocks,$A31,FALSE)</f>
        <v>Base Atk +3; Grp +4</v>
      </c>
      <c r="Y31" s="223"/>
      <c r="Z31" s="224"/>
      <c r="AA31" s="222" t="str">
        <f t="shared" ref="AA31:AA39" si="40">HLOOKUP(AA$2,Blocks,$A31,FALSE)</f>
        <v>Base Atk +3; Grp +4</v>
      </c>
      <c r="AB31" s="223"/>
      <c r="AC31" s="224"/>
      <c r="AD31" s="222" t="str">
        <f t="shared" ref="AD31:AD39" si="41">HLOOKUP(AD$2,Blocks,$A31,FALSE)</f>
        <v>Base Atk +3; Grp +4</v>
      </c>
      <c r="AE31" s="223"/>
      <c r="AF31" s="224"/>
      <c r="AG31" s="222" t="str">
        <f t="shared" ref="AG31:AG39" si="42">HLOOKUP(AG$2,Blocks,$A31,FALSE)</f>
        <v>Base Atk +3; Grp +4</v>
      </c>
      <c r="AH31" s="223"/>
      <c r="AI31" s="224"/>
      <c r="AJ31" s="222" t="str">
        <f t="shared" ref="AJ31:AJ39" si="43">HLOOKUP(AJ$2,Blocks,$A31,FALSE)</f>
        <v>Base Atk +3; Grp +4</v>
      </c>
      <c r="AK31" s="223"/>
      <c r="AL31" s="224"/>
      <c r="AM31" s="222" t="str">
        <f t="shared" ref="AM31:AM39" si="44">HLOOKUP(AM$2,Blocks,$A31,FALSE)</f>
        <v>Base Atk +3; Grp +4</v>
      </c>
      <c r="AN31" s="223"/>
      <c r="AO31" s="224"/>
      <c r="AP31" s="222" t="str">
        <f t="shared" ref="AP31:AP39" si="45">HLOOKUP(AP$2,Blocks,$A31,FALSE)</f>
        <v>Base Atk +3; Grp +13</v>
      </c>
      <c r="AQ31" s="223"/>
      <c r="AR31" s="224"/>
      <c r="AS31" s="222" t="str">
        <f t="shared" ref="AS31:AS39" si="46">HLOOKUP(AS$2,Blocks,$A31,FALSE)</f>
        <v>Base Atk +3; Grp +13</v>
      </c>
      <c r="AT31" s="223"/>
      <c r="AU31" s="224"/>
      <c r="AV31" s="222" t="str">
        <f t="shared" ref="AV31:AV39" si="47">HLOOKUP(AV$2,Blocks,$A31,FALSE)</f>
        <v>Base Atk +3; Grp +13</v>
      </c>
      <c r="AW31" s="223"/>
      <c r="AX31" s="224"/>
      <c r="AY31" s="222" t="str">
        <f t="shared" ref="AY31:AY39" si="48">HLOOKUP(AY$2,Blocks,$A31,FALSE)</f>
        <v>Base Atk +x; Grp +x</v>
      </c>
      <c r="AZ31" s="223"/>
      <c r="BA31" s="224"/>
      <c r="BB31" s="222" t="str">
        <f t="shared" ref="BB31:BB39" si="49">HLOOKUP(BB$2,Blocks,$A31,FALSE)</f>
        <v>Base Atk +x; Grp +x</v>
      </c>
      <c r="BC31" s="223"/>
      <c r="BD31" s="224"/>
      <c r="BE31" s="222" t="str">
        <f t="shared" ref="BE31:BE39" si="50">HLOOKUP(BE$2,Blocks,$A31,FALSE)</f>
        <v>Base Atk +x; Grp +x</v>
      </c>
      <c r="BF31" s="223"/>
      <c r="BG31" s="224"/>
      <c r="BH31" s="222" t="str">
        <f t="shared" ref="BH31:BH39" si="51">HLOOKUP(BH$2,Blocks,$A31,FALSE)</f>
        <v>Base Atk +x; Grp +x</v>
      </c>
      <c r="BI31" s="223"/>
      <c r="BJ31" s="224"/>
      <c r="BK31" s="222" t="str">
        <f t="shared" ref="BK31:BK39" si="52">HLOOKUP(BK$2,Blocks,$A31,FALSE)</f>
        <v>Base Atk +x; Grp +x</v>
      </c>
      <c r="BL31" s="223"/>
      <c r="BM31" s="224"/>
      <c r="BN31" s="222" t="str">
        <f t="shared" ref="BN31:BN39" si="53">HLOOKUP(BN$2,Blocks,$A31,FALSE)</f>
        <v>Base Atk +x; Grp +x</v>
      </c>
      <c r="BO31" s="223"/>
      <c r="BP31" s="224"/>
      <c r="BQ31" s="222" t="str">
        <f t="shared" ref="BQ31:BQ39" si="54">HLOOKUP(BQ$2,Blocks,$A31,FALSE)</f>
        <v>Base Atk +x; Grp +x</v>
      </c>
      <c r="BR31" s="223"/>
      <c r="BS31" s="224"/>
      <c r="BT31" s="222" t="str">
        <f t="shared" ref="BT31:BT39" si="55">HLOOKUP(BT$2,Blocks,$A31,FALSE)</f>
        <v>Base Atk +x; Grp +x</v>
      </c>
      <c r="BU31" s="223"/>
      <c r="BV31" s="224"/>
      <c r="BW31" s="222" t="str">
        <f t="shared" ref="BW31:BW39" si="56">HLOOKUP(BW$2,Blocks,$A31,FALSE)</f>
        <v>Base Atk +x; Grp +x</v>
      </c>
      <c r="BX31" s="223"/>
      <c r="BY31" s="224"/>
      <c r="BZ31" s="222" t="str">
        <f t="shared" ref="BZ31:BZ39" si="57">HLOOKUP(BZ$2,Blocks,$A31,FALSE)</f>
        <v>Base Atk +x; Grp +x</v>
      </c>
      <c r="CA31" s="223"/>
      <c r="CB31" s="224"/>
      <c r="CC31" s="222" t="str">
        <f t="shared" ref="CC31:CC39" si="58">HLOOKUP(CC$2,Blocks,$A31,FALSE)</f>
        <v>Base Atk +x; Grp +x</v>
      </c>
      <c r="CD31" s="223"/>
      <c r="CE31" s="224"/>
      <c r="CF31" s="222" t="str">
        <f t="shared" ref="CF31:CF39" si="59">HLOOKUP(CF$2,Blocks,$A31,FALSE)</f>
        <v>Base Atk +x; Grp +x</v>
      </c>
      <c r="CG31" s="223"/>
      <c r="CH31" s="224"/>
      <c r="CI31" s="222" t="str">
        <f t="shared" ref="CI31:CI39" si="60">HLOOKUP(CI$2,Blocks,$A31,FALSE)</f>
        <v>Base Atk +x; Grp +x</v>
      </c>
      <c r="CJ31" s="223"/>
      <c r="CK31" s="224"/>
      <c r="CL31" s="222" t="str">
        <f t="shared" ref="CL31:CL39" si="61">HLOOKUP(CL$2,Blocks,$A31,FALSE)</f>
        <v>Base Atk +x; Grp +x</v>
      </c>
      <c r="CM31" s="223"/>
      <c r="CN31" s="224"/>
    </row>
    <row r="32" spans="1:92" s="96" customFormat="1" hidden="1" outlineLevel="1" x14ac:dyDescent="0.2">
      <c r="A32" s="6">
        <f t="shared" si="31"/>
        <v>23</v>
      </c>
      <c r="B32" s="113" t="s">
        <v>45</v>
      </c>
      <c r="C32" s="222" t="str">
        <f t="shared" si="32"/>
        <v>Dual Weapon Mastery I, Dual Weapon Mastery II, Point Blank Shot</v>
      </c>
      <c r="D32" s="223"/>
      <c r="E32" s="224"/>
      <c r="F32" s="222" t="str">
        <f t="shared" si="33"/>
        <v>Point Blank Shot, Precise Shot, Rapid Shot</v>
      </c>
      <c r="G32" s="223"/>
      <c r="H32" s="224"/>
      <c r="I32" s="222" t="str">
        <f t="shared" si="34"/>
        <v/>
      </c>
      <c r="J32" s="223"/>
      <c r="K32" s="224"/>
      <c r="L32" s="222" t="str">
        <f t="shared" si="35"/>
        <v/>
      </c>
      <c r="M32" s="223"/>
      <c r="N32" s="224"/>
      <c r="O32" s="222" t="str">
        <f t="shared" si="36"/>
        <v>Dual Weapon Mastery I</v>
      </c>
      <c r="P32" s="223"/>
      <c r="Q32" s="224"/>
      <c r="R32" s="222" t="str">
        <f t="shared" si="37"/>
        <v>Bantha Rush</v>
      </c>
      <c r="S32" s="223"/>
      <c r="T32" s="224"/>
      <c r="U32" s="222" t="str">
        <f t="shared" si="38"/>
        <v>Bantha Rush</v>
      </c>
      <c r="V32" s="223"/>
      <c r="W32" s="224"/>
      <c r="X32" s="222" t="str">
        <f t="shared" si="39"/>
        <v>Bantha Rush</v>
      </c>
      <c r="Y32" s="223"/>
      <c r="Z32" s="224"/>
      <c r="AA32" s="222" t="str">
        <f t="shared" si="40"/>
        <v>Bantha Rush</v>
      </c>
      <c r="AB32" s="223"/>
      <c r="AC32" s="224"/>
      <c r="AD32" s="222" t="str">
        <f t="shared" si="41"/>
        <v>Bantha Rush</v>
      </c>
      <c r="AE32" s="223"/>
      <c r="AF32" s="224"/>
      <c r="AG32" s="222" t="str">
        <f t="shared" si="42"/>
        <v>Bantha Rush</v>
      </c>
      <c r="AH32" s="223"/>
      <c r="AI32" s="224"/>
      <c r="AJ32" s="222" t="str">
        <f t="shared" si="43"/>
        <v>Bantha Rush</v>
      </c>
      <c r="AK32" s="223"/>
      <c r="AL32" s="224"/>
      <c r="AM32" s="222" t="str">
        <f t="shared" si="44"/>
        <v>Bantha Rush</v>
      </c>
      <c r="AN32" s="223"/>
      <c r="AO32" s="224"/>
      <c r="AP32" s="222" t="str">
        <f t="shared" si="45"/>
        <v>rend +2d6 (if both claws hit on same turn, +2d6 dmg)</v>
      </c>
      <c r="AQ32" s="223"/>
      <c r="AR32" s="224"/>
      <c r="AS32" s="222" t="str">
        <f t="shared" si="46"/>
        <v>rend +2d6 (if both claws hit on same turn, +2d6 dmg)</v>
      </c>
      <c r="AT32" s="223"/>
      <c r="AU32" s="224"/>
      <c r="AV32" s="222" t="str">
        <f t="shared" si="47"/>
        <v>rend +2d6 (if both claws hit on same turn, +2d6 dmg)</v>
      </c>
      <c r="AW32" s="223"/>
      <c r="AX32" s="224"/>
      <c r="AY32" s="222" t="str">
        <f t="shared" si="48"/>
        <v xml:space="preserve"> </v>
      </c>
      <c r="AZ32" s="223"/>
      <c r="BA32" s="224"/>
      <c r="BB32" s="222" t="str">
        <f t="shared" si="49"/>
        <v xml:space="preserve"> </v>
      </c>
      <c r="BC32" s="223"/>
      <c r="BD32" s="224"/>
      <c r="BE32" s="222" t="str">
        <f t="shared" si="50"/>
        <v xml:space="preserve"> </v>
      </c>
      <c r="BF32" s="223"/>
      <c r="BG32" s="224"/>
      <c r="BH32" s="222" t="str">
        <f t="shared" si="51"/>
        <v xml:space="preserve"> </v>
      </c>
      <c r="BI32" s="223"/>
      <c r="BJ32" s="224"/>
      <c r="BK32" s="222" t="str">
        <f t="shared" si="52"/>
        <v xml:space="preserve"> </v>
      </c>
      <c r="BL32" s="223"/>
      <c r="BM32" s="224"/>
      <c r="BN32" s="222" t="str">
        <f t="shared" si="53"/>
        <v xml:space="preserve"> </v>
      </c>
      <c r="BO32" s="223"/>
      <c r="BP32" s="224"/>
      <c r="BQ32" s="222" t="str">
        <f t="shared" si="54"/>
        <v xml:space="preserve"> </v>
      </c>
      <c r="BR32" s="223"/>
      <c r="BS32" s="224"/>
      <c r="BT32" s="222" t="str">
        <f t="shared" si="55"/>
        <v xml:space="preserve"> </v>
      </c>
      <c r="BU32" s="223"/>
      <c r="BV32" s="224"/>
      <c r="BW32" s="222" t="str">
        <f t="shared" si="56"/>
        <v xml:space="preserve"> </v>
      </c>
      <c r="BX32" s="223"/>
      <c r="BY32" s="224"/>
      <c r="BZ32" s="222" t="str">
        <f t="shared" si="57"/>
        <v xml:space="preserve"> </v>
      </c>
      <c r="CA32" s="223"/>
      <c r="CB32" s="224"/>
      <c r="CC32" s="222" t="str">
        <f t="shared" si="58"/>
        <v xml:space="preserve"> </v>
      </c>
      <c r="CD32" s="223"/>
      <c r="CE32" s="224"/>
      <c r="CF32" s="222" t="str">
        <f t="shared" si="59"/>
        <v xml:space="preserve"> </v>
      </c>
      <c r="CG32" s="223"/>
      <c r="CH32" s="224"/>
      <c r="CI32" s="222" t="str">
        <f t="shared" si="60"/>
        <v xml:space="preserve"> </v>
      </c>
      <c r="CJ32" s="223"/>
      <c r="CK32" s="224"/>
      <c r="CL32" s="222" t="str">
        <f t="shared" si="61"/>
        <v xml:space="preserve"> </v>
      </c>
      <c r="CM32" s="223"/>
      <c r="CN32" s="224"/>
    </row>
    <row r="33" spans="1:92" s="96" customFormat="1" collapsed="1" x14ac:dyDescent="0.2">
      <c r="A33" s="6">
        <f t="shared" si="31"/>
        <v>24</v>
      </c>
      <c r="B33" s="113" t="s">
        <v>46</v>
      </c>
      <c r="C33" s="222" t="str">
        <f t="shared" si="32"/>
        <v>Block, Deflect, Quick Draw</v>
      </c>
      <c r="D33" s="223"/>
      <c r="E33" s="224"/>
      <c r="F33" s="222" t="str">
        <f t="shared" si="33"/>
        <v>Autofire Sweep</v>
      </c>
      <c r="G33" s="223"/>
      <c r="H33" s="224"/>
      <c r="I33" s="222" t="str">
        <f t="shared" si="34"/>
        <v/>
      </c>
      <c r="J33" s="223"/>
      <c r="K33" s="224"/>
      <c r="L33" s="222" t="str">
        <f t="shared" si="35"/>
        <v>Block</v>
      </c>
      <c r="M33" s="223"/>
      <c r="N33" s="224"/>
      <c r="O33" s="222" t="str">
        <f t="shared" si="36"/>
        <v/>
      </c>
      <c r="P33" s="223"/>
      <c r="Q33" s="224"/>
      <c r="R33" s="222" t="str">
        <f t="shared" si="37"/>
        <v xml:space="preserve"> </v>
      </c>
      <c r="S33" s="223"/>
      <c r="T33" s="224"/>
      <c r="U33" s="222" t="str">
        <f t="shared" si="38"/>
        <v xml:space="preserve"> </v>
      </c>
      <c r="V33" s="223"/>
      <c r="W33" s="224"/>
      <c r="X33" s="222" t="str">
        <f t="shared" si="39"/>
        <v xml:space="preserve"> </v>
      </c>
      <c r="Y33" s="223"/>
      <c r="Z33" s="224"/>
      <c r="AA33" s="222" t="str">
        <f t="shared" si="40"/>
        <v xml:space="preserve"> </v>
      </c>
      <c r="AB33" s="223"/>
      <c r="AC33" s="224"/>
      <c r="AD33" s="222" t="str">
        <f t="shared" si="41"/>
        <v xml:space="preserve"> </v>
      </c>
      <c r="AE33" s="223"/>
      <c r="AF33" s="224"/>
      <c r="AG33" s="222" t="str">
        <f t="shared" si="42"/>
        <v xml:space="preserve"> </v>
      </c>
      <c r="AH33" s="223"/>
      <c r="AI33" s="224"/>
      <c r="AJ33" s="222" t="str">
        <f t="shared" si="43"/>
        <v xml:space="preserve"> </v>
      </c>
      <c r="AK33" s="223"/>
      <c r="AL33" s="224"/>
      <c r="AM33" s="222" t="str">
        <f t="shared" si="44"/>
        <v xml:space="preserve"> </v>
      </c>
      <c r="AN33" s="223"/>
      <c r="AO33" s="224"/>
      <c r="AP33" s="222" t="str">
        <f t="shared" si="45"/>
        <v xml:space="preserve"> </v>
      </c>
      <c r="AQ33" s="223"/>
      <c r="AR33" s="224"/>
      <c r="AS33" s="222" t="str">
        <f t="shared" si="46"/>
        <v xml:space="preserve"> </v>
      </c>
      <c r="AT33" s="223"/>
      <c r="AU33" s="224"/>
      <c r="AV33" s="222" t="str">
        <f t="shared" si="47"/>
        <v xml:space="preserve"> </v>
      </c>
      <c r="AW33" s="223"/>
      <c r="AX33" s="224"/>
      <c r="AY33" s="222" t="str">
        <f t="shared" si="48"/>
        <v xml:space="preserve"> </v>
      </c>
      <c r="AZ33" s="223"/>
      <c r="BA33" s="224"/>
      <c r="BB33" s="222" t="str">
        <f t="shared" si="49"/>
        <v xml:space="preserve"> </v>
      </c>
      <c r="BC33" s="223"/>
      <c r="BD33" s="224"/>
      <c r="BE33" s="222" t="str">
        <f t="shared" si="50"/>
        <v xml:space="preserve"> </v>
      </c>
      <c r="BF33" s="223"/>
      <c r="BG33" s="224"/>
      <c r="BH33" s="222" t="str">
        <f t="shared" si="51"/>
        <v xml:space="preserve"> </v>
      </c>
      <c r="BI33" s="223"/>
      <c r="BJ33" s="224"/>
      <c r="BK33" s="222" t="str">
        <f t="shared" si="52"/>
        <v xml:space="preserve"> </v>
      </c>
      <c r="BL33" s="223"/>
      <c r="BM33" s="224"/>
      <c r="BN33" s="222" t="str">
        <f t="shared" si="53"/>
        <v xml:space="preserve"> </v>
      </c>
      <c r="BO33" s="223"/>
      <c r="BP33" s="224"/>
      <c r="BQ33" s="222" t="str">
        <f t="shared" si="54"/>
        <v xml:space="preserve"> </v>
      </c>
      <c r="BR33" s="223"/>
      <c r="BS33" s="224"/>
      <c r="BT33" s="222" t="str">
        <f t="shared" si="55"/>
        <v xml:space="preserve"> </v>
      </c>
      <c r="BU33" s="223"/>
      <c r="BV33" s="224"/>
      <c r="BW33" s="222" t="str">
        <f t="shared" si="56"/>
        <v xml:space="preserve"> </v>
      </c>
      <c r="BX33" s="223"/>
      <c r="BY33" s="224"/>
      <c r="BZ33" s="222" t="str">
        <f t="shared" si="57"/>
        <v xml:space="preserve"> </v>
      </c>
      <c r="CA33" s="223"/>
      <c r="CB33" s="224"/>
      <c r="CC33" s="222" t="str">
        <f t="shared" si="58"/>
        <v xml:space="preserve"> </v>
      </c>
      <c r="CD33" s="223"/>
      <c r="CE33" s="224"/>
      <c r="CF33" s="222" t="str">
        <f t="shared" si="59"/>
        <v xml:space="preserve"> </v>
      </c>
      <c r="CG33" s="223"/>
      <c r="CH33" s="224"/>
      <c r="CI33" s="222" t="str">
        <f t="shared" si="60"/>
        <v xml:space="preserve"> </v>
      </c>
      <c r="CJ33" s="223"/>
      <c r="CK33" s="224"/>
      <c r="CL33" s="222" t="str">
        <f t="shared" si="61"/>
        <v xml:space="preserve"> </v>
      </c>
      <c r="CM33" s="223"/>
      <c r="CN33" s="224"/>
    </row>
    <row r="34" spans="1:92" s="96" customFormat="1" ht="15" hidden="1" customHeight="1" outlineLevel="1" x14ac:dyDescent="0.2">
      <c r="A34" s="6">
        <f t="shared" si="31"/>
        <v>25</v>
      </c>
      <c r="B34" s="113" t="s">
        <v>22</v>
      </c>
      <c r="C34" s="222" t="str">
        <f t="shared" si="32"/>
        <v>Battle Strike, Surge</v>
      </c>
      <c r="D34" s="223"/>
      <c r="E34" s="224"/>
      <c r="F34" s="222" t="str">
        <f t="shared" si="33"/>
        <v/>
      </c>
      <c r="G34" s="223"/>
      <c r="H34" s="224"/>
      <c r="I34" s="222" t="str">
        <f t="shared" si="34"/>
        <v>Ballistakinesis, Force Slam (2), Force Whirlwind (2), Move Object (2), Negate Energy, Rebuke, Repulse</v>
      </c>
      <c r="J34" s="223"/>
      <c r="K34" s="224"/>
      <c r="L34" s="222" t="str">
        <f t="shared" si="35"/>
        <v/>
      </c>
      <c r="M34" s="223"/>
      <c r="N34" s="224"/>
      <c r="O34" s="222" t="str">
        <f t="shared" si="36"/>
        <v>Force Thrust</v>
      </c>
      <c r="P34" s="223"/>
      <c r="Q34" s="224"/>
      <c r="R34" s="222" t="str">
        <f t="shared" si="37"/>
        <v xml:space="preserve"> </v>
      </c>
      <c r="S34" s="223"/>
      <c r="T34" s="224"/>
      <c r="U34" s="222" t="str">
        <f t="shared" si="38"/>
        <v xml:space="preserve"> </v>
      </c>
      <c r="V34" s="223"/>
      <c r="W34" s="224"/>
      <c r="X34" s="222" t="str">
        <f t="shared" si="39"/>
        <v xml:space="preserve"> </v>
      </c>
      <c r="Y34" s="223"/>
      <c r="Z34" s="224"/>
      <c r="AA34" s="222" t="str">
        <f t="shared" si="40"/>
        <v xml:space="preserve"> </v>
      </c>
      <c r="AB34" s="223"/>
      <c r="AC34" s="224"/>
      <c r="AD34" s="222" t="str">
        <f t="shared" si="41"/>
        <v xml:space="preserve"> </v>
      </c>
      <c r="AE34" s="223"/>
      <c r="AF34" s="224"/>
      <c r="AG34" s="222" t="str">
        <f t="shared" si="42"/>
        <v xml:space="preserve"> </v>
      </c>
      <c r="AH34" s="223"/>
      <c r="AI34" s="224"/>
      <c r="AJ34" s="222" t="str">
        <f t="shared" si="43"/>
        <v xml:space="preserve"> </v>
      </c>
      <c r="AK34" s="223"/>
      <c r="AL34" s="224"/>
      <c r="AM34" s="222" t="str">
        <f t="shared" si="44"/>
        <v xml:space="preserve"> </v>
      </c>
      <c r="AN34" s="223"/>
      <c r="AO34" s="224"/>
      <c r="AP34" s="222" t="str">
        <f t="shared" si="45"/>
        <v xml:space="preserve"> </v>
      </c>
      <c r="AQ34" s="223"/>
      <c r="AR34" s="224"/>
      <c r="AS34" s="222" t="str">
        <f t="shared" si="46"/>
        <v xml:space="preserve"> </v>
      </c>
      <c r="AT34" s="223"/>
      <c r="AU34" s="224"/>
      <c r="AV34" s="222" t="str">
        <f t="shared" si="47"/>
        <v xml:space="preserve"> </v>
      </c>
      <c r="AW34" s="223"/>
      <c r="AX34" s="224"/>
      <c r="AY34" s="222" t="str">
        <f t="shared" si="48"/>
        <v xml:space="preserve"> </v>
      </c>
      <c r="AZ34" s="223"/>
      <c r="BA34" s="224"/>
      <c r="BB34" s="222" t="str">
        <f t="shared" si="49"/>
        <v xml:space="preserve"> </v>
      </c>
      <c r="BC34" s="223"/>
      <c r="BD34" s="224"/>
      <c r="BE34" s="222" t="str">
        <f t="shared" si="50"/>
        <v xml:space="preserve"> </v>
      </c>
      <c r="BF34" s="223"/>
      <c r="BG34" s="224"/>
      <c r="BH34" s="222" t="str">
        <f t="shared" si="51"/>
        <v xml:space="preserve"> </v>
      </c>
      <c r="BI34" s="223"/>
      <c r="BJ34" s="224"/>
      <c r="BK34" s="222" t="str">
        <f t="shared" si="52"/>
        <v xml:space="preserve"> </v>
      </c>
      <c r="BL34" s="223"/>
      <c r="BM34" s="224"/>
      <c r="BN34" s="222" t="str">
        <f t="shared" si="53"/>
        <v xml:space="preserve"> </v>
      </c>
      <c r="BO34" s="223"/>
      <c r="BP34" s="224"/>
      <c r="BQ34" s="222" t="str">
        <f t="shared" si="54"/>
        <v xml:space="preserve"> </v>
      </c>
      <c r="BR34" s="223"/>
      <c r="BS34" s="224"/>
      <c r="BT34" s="222" t="str">
        <f t="shared" si="55"/>
        <v xml:space="preserve"> </v>
      </c>
      <c r="BU34" s="223"/>
      <c r="BV34" s="224"/>
      <c r="BW34" s="222" t="str">
        <f t="shared" si="56"/>
        <v xml:space="preserve"> </v>
      </c>
      <c r="BX34" s="223"/>
      <c r="BY34" s="224"/>
      <c r="BZ34" s="222" t="str">
        <f t="shared" si="57"/>
        <v xml:space="preserve"> </v>
      </c>
      <c r="CA34" s="223"/>
      <c r="CB34" s="224"/>
      <c r="CC34" s="222" t="str">
        <f t="shared" si="58"/>
        <v xml:space="preserve"> </v>
      </c>
      <c r="CD34" s="223"/>
      <c r="CE34" s="224"/>
      <c r="CF34" s="222" t="str">
        <f t="shared" si="59"/>
        <v xml:space="preserve"> </v>
      </c>
      <c r="CG34" s="223"/>
      <c r="CH34" s="224"/>
      <c r="CI34" s="222" t="str">
        <f t="shared" si="60"/>
        <v xml:space="preserve"> </v>
      </c>
      <c r="CJ34" s="223"/>
      <c r="CK34" s="224"/>
      <c r="CL34" s="222" t="str">
        <f t="shared" si="61"/>
        <v xml:space="preserve"> </v>
      </c>
      <c r="CM34" s="223"/>
      <c r="CN34" s="224"/>
    </row>
    <row r="35" spans="1:92" s="96" customFormat="1" ht="15" hidden="1" customHeight="1" outlineLevel="1" x14ac:dyDescent="0.2">
      <c r="A35" s="6">
        <f>A34+1</f>
        <v>26</v>
      </c>
      <c r="B35" s="113" t="s">
        <v>75</v>
      </c>
      <c r="C35" s="222" t="str">
        <f t="shared" si="32"/>
        <v/>
      </c>
      <c r="D35" s="223"/>
      <c r="E35" s="224"/>
      <c r="F35" s="222" t="str">
        <f t="shared" si="33"/>
        <v/>
      </c>
      <c r="G35" s="223"/>
      <c r="H35" s="224"/>
      <c r="I35" s="222" t="str">
        <f t="shared" si="34"/>
        <v/>
      </c>
      <c r="J35" s="223"/>
      <c r="K35" s="224"/>
      <c r="L35" s="222" t="str">
        <f t="shared" si="35"/>
        <v/>
      </c>
      <c r="M35" s="223"/>
      <c r="N35" s="224"/>
      <c r="O35" s="222" t="str">
        <f t="shared" si="36"/>
        <v/>
      </c>
      <c r="P35" s="223"/>
      <c r="Q35" s="224"/>
      <c r="R35" s="222" t="str">
        <f t="shared" si="37"/>
        <v xml:space="preserve"> </v>
      </c>
      <c r="S35" s="223"/>
      <c r="T35" s="224"/>
      <c r="U35" s="222" t="str">
        <f t="shared" si="38"/>
        <v xml:space="preserve"> </v>
      </c>
      <c r="V35" s="223"/>
      <c r="W35" s="224"/>
      <c r="X35" s="222" t="str">
        <f t="shared" si="39"/>
        <v xml:space="preserve"> </v>
      </c>
      <c r="Y35" s="223"/>
      <c r="Z35" s="224"/>
      <c r="AA35" s="222" t="str">
        <f t="shared" si="40"/>
        <v xml:space="preserve"> </v>
      </c>
      <c r="AB35" s="223"/>
      <c r="AC35" s="224"/>
      <c r="AD35" s="222" t="str">
        <f t="shared" si="41"/>
        <v xml:space="preserve"> </v>
      </c>
      <c r="AE35" s="223"/>
      <c r="AF35" s="224"/>
      <c r="AG35" s="222" t="str">
        <f t="shared" si="42"/>
        <v xml:space="preserve"> </v>
      </c>
      <c r="AH35" s="223"/>
      <c r="AI35" s="224"/>
      <c r="AJ35" s="222" t="str">
        <f t="shared" si="43"/>
        <v xml:space="preserve"> </v>
      </c>
      <c r="AK35" s="223"/>
      <c r="AL35" s="224"/>
      <c r="AM35" s="222" t="str">
        <f t="shared" si="44"/>
        <v xml:space="preserve"> </v>
      </c>
      <c r="AN35" s="223"/>
      <c r="AO35" s="224"/>
      <c r="AP35" s="222" t="str">
        <f t="shared" si="45"/>
        <v xml:space="preserve"> </v>
      </c>
      <c r="AQ35" s="223"/>
      <c r="AR35" s="224"/>
      <c r="AS35" s="222" t="str">
        <f t="shared" si="46"/>
        <v xml:space="preserve"> </v>
      </c>
      <c r="AT35" s="223"/>
      <c r="AU35" s="224"/>
      <c r="AV35" s="222" t="str">
        <f t="shared" si="47"/>
        <v xml:space="preserve"> </v>
      </c>
      <c r="AW35" s="223"/>
      <c r="AX35" s="224"/>
      <c r="AY35" s="222" t="str">
        <f t="shared" si="48"/>
        <v xml:space="preserve"> </v>
      </c>
      <c r="AZ35" s="223"/>
      <c r="BA35" s="224"/>
      <c r="BB35" s="222" t="str">
        <f t="shared" si="49"/>
        <v xml:space="preserve"> </v>
      </c>
      <c r="BC35" s="223"/>
      <c r="BD35" s="224"/>
      <c r="BE35" s="222" t="str">
        <f t="shared" si="50"/>
        <v xml:space="preserve"> </v>
      </c>
      <c r="BF35" s="223"/>
      <c r="BG35" s="224"/>
      <c r="BH35" s="222" t="str">
        <f t="shared" si="51"/>
        <v xml:space="preserve"> </v>
      </c>
      <c r="BI35" s="223"/>
      <c r="BJ35" s="224"/>
      <c r="BK35" s="222" t="str">
        <f t="shared" si="52"/>
        <v xml:space="preserve"> </v>
      </c>
      <c r="BL35" s="223"/>
      <c r="BM35" s="224"/>
      <c r="BN35" s="222" t="str">
        <f t="shared" si="53"/>
        <v xml:space="preserve"> </v>
      </c>
      <c r="BO35" s="223"/>
      <c r="BP35" s="224"/>
      <c r="BQ35" s="222" t="str">
        <f t="shared" si="54"/>
        <v xml:space="preserve"> </v>
      </c>
      <c r="BR35" s="223"/>
      <c r="BS35" s="224"/>
      <c r="BT35" s="222" t="str">
        <f t="shared" si="55"/>
        <v xml:space="preserve"> </v>
      </c>
      <c r="BU35" s="223"/>
      <c r="BV35" s="224"/>
      <c r="BW35" s="222" t="str">
        <f t="shared" si="56"/>
        <v xml:space="preserve"> </v>
      </c>
      <c r="BX35" s="223"/>
      <c r="BY35" s="224"/>
      <c r="BZ35" s="222" t="str">
        <f t="shared" si="57"/>
        <v xml:space="preserve"> </v>
      </c>
      <c r="CA35" s="223"/>
      <c r="CB35" s="224"/>
      <c r="CC35" s="222" t="str">
        <f t="shared" si="58"/>
        <v xml:space="preserve"> </v>
      </c>
      <c r="CD35" s="223"/>
      <c r="CE35" s="224"/>
      <c r="CF35" s="222" t="str">
        <f t="shared" si="59"/>
        <v xml:space="preserve"> </v>
      </c>
      <c r="CG35" s="223"/>
      <c r="CH35" s="224"/>
      <c r="CI35" s="222" t="str">
        <f t="shared" si="60"/>
        <v xml:space="preserve"> </v>
      </c>
      <c r="CJ35" s="223"/>
      <c r="CK35" s="224"/>
      <c r="CL35" s="222" t="str">
        <f t="shared" si="61"/>
        <v xml:space="preserve"> </v>
      </c>
      <c r="CM35" s="223"/>
      <c r="CN35" s="224"/>
    </row>
    <row r="36" spans="1:92" s="96" customFormat="1" ht="15" hidden="1" customHeight="1" outlineLevel="1" x14ac:dyDescent="0.2">
      <c r="A36" s="6">
        <f t="shared" ref="A36:A39" si="62">A35+1</f>
        <v>27</v>
      </c>
      <c r="B36" s="113" t="s">
        <v>76</v>
      </c>
      <c r="C36" s="222" t="str">
        <f t="shared" si="32"/>
        <v/>
      </c>
      <c r="D36" s="223"/>
      <c r="E36" s="224"/>
      <c r="F36" s="222" t="str">
        <f t="shared" si="33"/>
        <v/>
      </c>
      <c r="G36" s="223"/>
      <c r="H36" s="224"/>
      <c r="I36" s="222" t="str">
        <f t="shared" si="34"/>
        <v/>
      </c>
      <c r="J36" s="223"/>
      <c r="K36" s="224"/>
      <c r="L36" s="222" t="str">
        <f t="shared" si="35"/>
        <v/>
      </c>
      <c r="M36" s="223"/>
      <c r="N36" s="224"/>
      <c r="O36" s="222" t="str">
        <f t="shared" si="36"/>
        <v/>
      </c>
      <c r="P36" s="223"/>
      <c r="Q36" s="224"/>
      <c r="R36" s="222" t="str">
        <f t="shared" si="37"/>
        <v xml:space="preserve"> </v>
      </c>
      <c r="S36" s="223"/>
      <c r="T36" s="224"/>
      <c r="U36" s="222" t="str">
        <f t="shared" si="38"/>
        <v xml:space="preserve"> </v>
      </c>
      <c r="V36" s="223"/>
      <c r="W36" s="224"/>
      <c r="X36" s="222" t="str">
        <f t="shared" si="39"/>
        <v xml:space="preserve"> </v>
      </c>
      <c r="Y36" s="223"/>
      <c r="Z36" s="224"/>
      <c r="AA36" s="222" t="str">
        <f t="shared" si="40"/>
        <v xml:space="preserve"> </v>
      </c>
      <c r="AB36" s="223"/>
      <c r="AC36" s="224"/>
      <c r="AD36" s="222" t="str">
        <f t="shared" si="41"/>
        <v xml:space="preserve"> </v>
      </c>
      <c r="AE36" s="223"/>
      <c r="AF36" s="224"/>
      <c r="AG36" s="222" t="str">
        <f t="shared" si="42"/>
        <v xml:space="preserve"> </v>
      </c>
      <c r="AH36" s="223"/>
      <c r="AI36" s="224"/>
      <c r="AJ36" s="222" t="str">
        <f t="shared" si="43"/>
        <v xml:space="preserve"> </v>
      </c>
      <c r="AK36" s="223"/>
      <c r="AL36" s="224"/>
      <c r="AM36" s="222" t="str">
        <f t="shared" si="44"/>
        <v xml:space="preserve"> </v>
      </c>
      <c r="AN36" s="223"/>
      <c r="AO36" s="224"/>
      <c r="AP36" s="222" t="str">
        <f t="shared" si="45"/>
        <v xml:space="preserve"> </v>
      </c>
      <c r="AQ36" s="223"/>
      <c r="AR36" s="224"/>
      <c r="AS36" s="222" t="str">
        <f t="shared" si="46"/>
        <v xml:space="preserve"> </v>
      </c>
      <c r="AT36" s="223"/>
      <c r="AU36" s="224"/>
      <c r="AV36" s="222" t="str">
        <f t="shared" si="47"/>
        <v xml:space="preserve"> </v>
      </c>
      <c r="AW36" s="223"/>
      <c r="AX36" s="224"/>
      <c r="AY36" s="222" t="str">
        <f t="shared" si="48"/>
        <v xml:space="preserve"> </v>
      </c>
      <c r="AZ36" s="223"/>
      <c r="BA36" s="224"/>
      <c r="BB36" s="222" t="str">
        <f t="shared" si="49"/>
        <v xml:space="preserve"> </v>
      </c>
      <c r="BC36" s="223"/>
      <c r="BD36" s="224"/>
      <c r="BE36" s="222" t="str">
        <f t="shared" si="50"/>
        <v xml:space="preserve"> </v>
      </c>
      <c r="BF36" s="223"/>
      <c r="BG36" s="224"/>
      <c r="BH36" s="222" t="str">
        <f t="shared" si="51"/>
        <v xml:space="preserve"> </v>
      </c>
      <c r="BI36" s="223"/>
      <c r="BJ36" s="224"/>
      <c r="BK36" s="222" t="str">
        <f t="shared" si="52"/>
        <v xml:space="preserve"> </v>
      </c>
      <c r="BL36" s="223"/>
      <c r="BM36" s="224"/>
      <c r="BN36" s="222" t="str">
        <f t="shared" si="53"/>
        <v xml:space="preserve"> </v>
      </c>
      <c r="BO36" s="223"/>
      <c r="BP36" s="224"/>
      <c r="BQ36" s="222" t="str">
        <f t="shared" si="54"/>
        <v xml:space="preserve"> </v>
      </c>
      <c r="BR36" s="223"/>
      <c r="BS36" s="224"/>
      <c r="BT36" s="222" t="str">
        <f t="shared" si="55"/>
        <v xml:space="preserve"> </v>
      </c>
      <c r="BU36" s="223"/>
      <c r="BV36" s="224"/>
      <c r="BW36" s="222" t="str">
        <f t="shared" si="56"/>
        <v xml:space="preserve"> </v>
      </c>
      <c r="BX36" s="223"/>
      <c r="BY36" s="224"/>
      <c r="BZ36" s="222" t="str">
        <f t="shared" si="57"/>
        <v xml:space="preserve"> </v>
      </c>
      <c r="CA36" s="223"/>
      <c r="CB36" s="224"/>
      <c r="CC36" s="222" t="str">
        <f t="shared" si="58"/>
        <v xml:space="preserve"> </v>
      </c>
      <c r="CD36" s="223"/>
      <c r="CE36" s="224"/>
      <c r="CF36" s="222" t="str">
        <f t="shared" si="59"/>
        <v xml:space="preserve"> </v>
      </c>
      <c r="CG36" s="223"/>
      <c r="CH36" s="224"/>
      <c r="CI36" s="222" t="str">
        <f t="shared" si="60"/>
        <v xml:space="preserve"> </v>
      </c>
      <c r="CJ36" s="223"/>
      <c r="CK36" s="224"/>
      <c r="CL36" s="222" t="str">
        <f t="shared" si="61"/>
        <v xml:space="preserve"> </v>
      </c>
      <c r="CM36" s="223"/>
      <c r="CN36" s="224"/>
    </row>
    <row r="37" spans="1:92" s="96" customFormat="1" ht="15" hidden="1" customHeight="1" outlineLevel="1" x14ac:dyDescent="0.2">
      <c r="A37" s="6">
        <f t="shared" si="62"/>
        <v>28</v>
      </c>
      <c r="B37" s="113" t="s">
        <v>47</v>
      </c>
      <c r="C37" s="222" t="str">
        <f t="shared" si="32"/>
        <v>Str 14, Dex 18, Con 12, Int 12, Wis 13, Cha 12</v>
      </c>
      <c r="D37" s="223"/>
      <c r="E37" s="224"/>
      <c r="F37" s="222" t="str">
        <f t="shared" si="33"/>
        <v>Str 14, Dex 20, Con ─, Int 12, Wis 10, Cha 10</v>
      </c>
      <c r="G37" s="223"/>
      <c r="H37" s="224"/>
      <c r="I37" s="222" t="str">
        <f t="shared" si="34"/>
        <v>Str 10, Dex 12, Con 10, Int 12, Wis 16, Cha 15</v>
      </c>
      <c r="J37" s="223"/>
      <c r="K37" s="224"/>
      <c r="L37" s="222" t="str">
        <f t="shared" si="35"/>
        <v>Str 10, Dex 18, Con 11, Int 13, Wis 12, Cha 12</v>
      </c>
      <c r="M37" s="223"/>
      <c r="N37" s="224"/>
      <c r="O37" s="222" t="str">
        <f t="shared" si="36"/>
        <v>Str 15, Dex 15, Con 14, Int 10, Wis 10, Cha 10</v>
      </c>
      <c r="P37" s="223"/>
      <c r="Q37" s="224"/>
      <c r="R37" s="222" t="str">
        <f t="shared" si="37"/>
        <v>Str 14, Dex 10, Con 12, Int 2, Wis 9, Cha 8</v>
      </c>
      <c r="S37" s="223"/>
      <c r="T37" s="224"/>
      <c r="U37" s="222" t="str">
        <f t="shared" si="38"/>
        <v>Str 14, Dex 10, Con 12, Int 2, Wis 9, Cha 8</v>
      </c>
      <c r="V37" s="223"/>
      <c r="W37" s="224"/>
      <c r="X37" s="222" t="str">
        <f t="shared" si="39"/>
        <v>Str 14, Dex 10, Con 12, Int 2, Wis 9, Cha 8</v>
      </c>
      <c r="Y37" s="223"/>
      <c r="Z37" s="224"/>
      <c r="AA37" s="222" t="str">
        <f t="shared" si="40"/>
        <v>Str 14, Dex 10, Con 12, Int 2, Wis 9, Cha 8</v>
      </c>
      <c r="AB37" s="223"/>
      <c r="AC37" s="224"/>
      <c r="AD37" s="222" t="str">
        <f t="shared" si="41"/>
        <v>Str 14, Dex 10, Con 12, Int 2, Wis 9, Cha 8</v>
      </c>
      <c r="AE37" s="223"/>
      <c r="AF37" s="224"/>
      <c r="AG37" s="222" t="str">
        <f t="shared" si="42"/>
        <v>Str 14, Dex 10, Con 12, Int 2, Wis 9, Cha 8</v>
      </c>
      <c r="AH37" s="223"/>
      <c r="AI37" s="224"/>
      <c r="AJ37" s="222" t="str">
        <f t="shared" si="43"/>
        <v>Str 14, Dex 10, Con 12, Int 2, Wis 9, Cha 8</v>
      </c>
      <c r="AK37" s="223"/>
      <c r="AL37" s="224"/>
      <c r="AM37" s="222" t="str">
        <f t="shared" si="44"/>
        <v>Str 14, Dex 10, Con 12, Int 2, Wis 9, Cha 8</v>
      </c>
      <c r="AN37" s="223"/>
      <c r="AO37" s="224"/>
      <c r="AP37" s="222" t="str">
        <f t="shared" si="45"/>
        <v>Str 20, Dex 10, Con 22, Int 6, Wis 15, Cha 10</v>
      </c>
      <c r="AQ37" s="223"/>
      <c r="AR37" s="224"/>
      <c r="AS37" s="222" t="str">
        <f t="shared" si="46"/>
        <v>Str 20, Dex 10, Con 22, Int 6, Wis 15, Cha 10</v>
      </c>
      <c r="AT37" s="223"/>
      <c r="AU37" s="224"/>
      <c r="AV37" s="222" t="str">
        <f t="shared" si="47"/>
        <v>Str 20, Dex 10, Con 22, Int 6, Wis 15, Cha 10</v>
      </c>
      <c r="AW37" s="223"/>
      <c r="AX37" s="224"/>
      <c r="AY37" s="222" t="str">
        <f t="shared" si="48"/>
        <v xml:space="preserve"> </v>
      </c>
      <c r="AZ37" s="223"/>
      <c r="BA37" s="224"/>
      <c r="BB37" s="222" t="str">
        <f t="shared" si="49"/>
        <v xml:space="preserve"> </v>
      </c>
      <c r="BC37" s="223"/>
      <c r="BD37" s="224"/>
      <c r="BE37" s="222" t="str">
        <f t="shared" si="50"/>
        <v xml:space="preserve"> </v>
      </c>
      <c r="BF37" s="223"/>
      <c r="BG37" s="224"/>
      <c r="BH37" s="222" t="str">
        <f t="shared" si="51"/>
        <v xml:space="preserve"> </v>
      </c>
      <c r="BI37" s="223"/>
      <c r="BJ37" s="224"/>
      <c r="BK37" s="222" t="str">
        <f t="shared" si="52"/>
        <v xml:space="preserve"> </v>
      </c>
      <c r="BL37" s="223"/>
      <c r="BM37" s="224"/>
      <c r="BN37" s="222" t="str">
        <f t="shared" si="53"/>
        <v xml:space="preserve"> </v>
      </c>
      <c r="BO37" s="223"/>
      <c r="BP37" s="224"/>
      <c r="BQ37" s="222" t="str">
        <f t="shared" si="54"/>
        <v xml:space="preserve"> </v>
      </c>
      <c r="BR37" s="223"/>
      <c r="BS37" s="224"/>
      <c r="BT37" s="222" t="str">
        <f t="shared" si="55"/>
        <v xml:space="preserve"> </v>
      </c>
      <c r="BU37" s="223"/>
      <c r="BV37" s="224"/>
      <c r="BW37" s="222" t="str">
        <f t="shared" si="56"/>
        <v xml:space="preserve"> </v>
      </c>
      <c r="BX37" s="223"/>
      <c r="BY37" s="224"/>
      <c r="BZ37" s="222" t="str">
        <f t="shared" si="57"/>
        <v xml:space="preserve"> </v>
      </c>
      <c r="CA37" s="223"/>
      <c r="CB37" s="224"/>
      <c r="CC37" s="222" t="str">
        <f t="shared" si="58"/>
        <v xml:space="preserve"> </v>
      </c>
      <c r="CD37" s="223"/>
      <c r="CE37" s="224"/>
      <c r="CF37" s="222" t="str">
        <f t="shared" si="59"/>
        <v xml:space="preserve"> </v>
      </c>
      <c r="CG37" s="223"/>
      <c r="CH37" s="224"/>
      <c r="CI37" s="222" t="str">
        <f t="shared" si="60"/>
        <v xml:space="preserve"> </v>
      </c>
      <c r="CJ37" s="223"/>
      <c r="CK37" s="224"/>
      <c r="CL37" s="222" t="str">
        <f t="shared" si="61"/>
        <v xml:space="preserve"> </v>
      </c>
      <c r="CM37" s="223"/>
      <c r="CN37" s="224"/>
    </row>
    <row r="38" spans="1:92" s="96" customFormat="1" ht="15" customHeight="1" collapsed="1" x14ac:dyDescent="0.2">
      <c r="A38" s="6">
        <f t="shared" si="62"/>
        <v>29</v>
      </c>
      <c r="B38" s="113" t="s">
        <v>58</v>
      </c>
      <c r="C38" s="222" t="str">
        <f t="shared" si="32"/>
        <v xml:space="preserve">Bonus Trained Skill, Bonus Feat </v>
      </c>
      <c r="D38" s="223"/>
      <c r="E38" s="224"/>
      <c r="F38" s="222" t="str">
        <f t="shared" si="33"/>
        <v>Droid Traits, Czerka Corporation Droid</v>
      </c>
      <c r="G38" s="223"/>
      <c r="H38" s="224"/>
      <c r="I38" s="222" t="str">
        <f t="shared" si="34"/>
        <v xml:space="preserve">Bonus Trained Skill, Bonus Feat </v>
      </c>
      <c r="J38" s="223"/>
      <c r="K38" s="224"/>
      <c r="L38" s="222" t="str">
        <f t="shared" si="35"/>
        <v>Pack Hunter, Sneaky, Spatial Awareness</v>
      </c>
      <c r="M38" s="223"/>
      <c r="N38" s="224"/>
      <c r="O38" s="222" t="str">
        <f t="shared" si="36"/>
        <v>Breathe Underwater, Pheromonal Sensor, Low-Light Vision, Expert Swimmer, Swim Speed (4)</v>
      </c>
      <c r="P38" s="223"/>
      <c r="Q38" s="224"/>
      <c r="R38" s="222" t="str">
        <f t="shared" si="37"/>
        <v xml:space="preserve"> </v>
      </c>
      <c r="S38" s="223"/>
      <c r="T38" s="224"/>
      <c r="U38" s="222" t="str">
        <f t="shared" si="38"/>
        <v xml:space="preserve"> </v>
      </c>
      <c r="V38" s="223"/>
      <c r="W38" s="224"/>
      <c r="X38" s="222" t="str">
        <f t="shared" si="39"/>
        <v xml:space="preserve"> </v>
      </c>
      <c r="Y38" s="223"/>
      <c r="Z38" s="224"/>
      <c r="AA38" s="222" t="str">
        <f t="shared" si="40"/>
        <v xml:space="preserve"> </v>
      </c>
      <c r="AB38" s="223"/>
      <c r="AC38" s="224"/>
      <c r="AD38" s="222" t="str">
        <f t="shared" si="41"/>
        <v xml:space="preserve"> </v>
      </c>
      <c r="AE38" s="223"/>
      <c r="AF38" s="224"/>
      <c r="AG38" s="222" t="str">
        <f t="shared" si="42"/>
        <v xml:space="preserve"> </v>
      </c>
      <c r="AH38" s="223"/>
      <c r="AI38" s="224"/>
      <c r="AJ38" s="222" t="str">
        <f t="shared" si="43"/>
        <v xml:space="preserve"> </v>
      </c>
      <c r="AK38" s="223"/>
      <c r="AL38" s="224"/>
      <c r="AM38" s="222" t="str">
        <f t="shared" si="44"/>
        <v xml:space="preserve"> </v>
      </c>
      <c r="AN38" s="223"/>
      <c r="AO38" s="224"/>
      <c r="AP38" s="222" t="str">
        <f t="shared" si="45"/>
        <v>darkvision</v>
      </c>
      <c r="AQ38" s="223"/>
      <c r="AR38" s="224"/>
      <c r="AS38" s="222" t="str">
        <f t="shared" si="46"/>
        <v>darkvision</v>
      </c>
      <c r="AT38" s="223"/>
      <c r="AU38" s="224"/>
      <c r="AV38" s="222" t="str">
        <f t="shared" si="47"/>
        <v>darkvision</v>
      </c>
      <c r="AW38" s="223"/>
      <c r="AX38" s="224"/>
      <c r="AY38" s="222" t="str">
        <f t="shared" si="48"/>
        <v xml:space="preserve"> </v>
      </c>
      <c r="AZ38" s="223"/>
      <c r="BA38" s="224"/>
      <c r="BB38" s="222" t="str">
        <f t="shared" si="49"/>
        <v xml:space="preserve"> </v>
      </c>
      <c r="BC38" s="223"/>
      <c r="BD38" s="224"/>
      <c r="BE38" s="222" t="str">
        <f t="shared" si="50"/>
        <v xml:space="preserve"> </v>
      </c>
      <c r="BF38" s="223"/>
      <c r="BG38" s="224"/>
      <c r="BH38" s="222" t="str">
        <f t="shared" si="51"/>
        <v xml:space="preserve"> </v>
      </c>
      <c r="BI38" s="223"/>
      <c r="BJ38" s="224"/>
      <c r="BK38" s="222" t="str">
        <f t="shared" si="52"/>
        <v xml:space="preserve"> </v>
      </c>
      <c r="BL38" s="223"/>
      <c r="BM38" s="224"/>
      <c r="BN38" s="222" t="str">
        <f t="shared" si="53"/>
        <v xml:space="preserve"> </v>
      </c>
      <c r="BO38" s="223"/>
      <c r="BP38" s="224"/>
      <c r="BQ38" s="222" t="str">
        <f t="shared" si="54"/>
        <v xml:space="preserve"> </v>
      </c>
      <c r="BR38" s="223"/>
      <c r="BS38" s="224"/>
      <c r="BT38" s="222" t="str">
        <f t="shared" si="55"/>
        <v xml:space="preserve"> </v>
      </c>
      <c r="BU38" s="223"/>
      <c r="BV38" s="224"/>
      <c r="BW38" s="222" t="str">
        <f t="shared" si="56"/>
        <v xml:space="preserve"> </v>
      </c>
      <c r="BX38" s="223"/>
      <c r="BY38" s="224"/>
      <c r="BZ38" s="222" t="str">
        <f t="shared" si="57"/>
        <v xml:space="preserve"> </v>
      </c>
      <c r="CA38" s="223"/>
      <c r="CB38" s="224"/>
      <c r="CC38" s="222" t="str">
        <f t="shared" si="58"/>
        <v xml:space="preserve"> </v>
      </c>
      <c r="CD38" s="223"/>
      <c r="CE38" s="224"/>
      <c r="CF38" s="222" t="str">
        <f t="shared" si="59"/>
        <v xml:space="preserve"> </v>
      </c>
      <c r="CG38" s="223"/>
      <c r="CH38" s="224"/>
      <c r="CI38" s="222" t="str">
        <f t="shared" si="60"/>
        <v xml:space="preserve"> </v>
      </c>
      <c r="CJ38" s="223"/>
      <c r="CK38" s="224"/>
      <c r="CL38" s="222" t="str">
        <f t="shared" si="61"/>
        <v xml:space="preserve"> </v>
      </c>
      <c r="CM38" s="223"/>
      <c r="CN38" s="224"/>
    </row>
    <row r="39" spans="1:92" s="96" customFormat="1" ht="51" hidden="1" customHeight="1" outlineLevel="1" x14ac:dyDescent="0.2">
      <c r="A39" s="6">
        <f t="shared" si="62"/>
        <v>30</v>
      </c>
      <c r="B39" s="113" t="s">
        <v>48</v>
      </c>
      <c r="C39" s="222" t="str">
        <f t="shared" si="32"/>
        <v>Block, Deflect, Weapon Specialization (lightsabers), Hotwire, Personalized Modifications, Weapon Specialization (lightsabers)</v>
      </c>
      <c r="D39" s="223"/>
      <c r="E39" s="224"/>
      <c r="F39" s="222" t="str">
        <f t="shared" si="33"/>
        <v>Autofire Assault, Devastating Attack (rifles), Weapon Specialization (rifles)</v>
      </c>
      <c r="G39" s="223"/>
      <c r="H39" s="224"/>
      <c r="I39" s="222" t="str">
        <f t="shared" si="34"/>
        <v>Telekinetic Savant, Telekinetic Prodigy (Force slam, Force whirlwind)</v>
      </c>
      <c r="J39" s="223"/>
      <c r="K39" s="224"/>
      <c r="L39" s="222" t="str">
        <f t="shared" si="35"/>
        <v>Block, Evasion</v>
      </c>
      <c r="M39" s="223"/>
      <c r="N39" s="224"/>
      <c r="O39" s="222" t="str">
        <f t="shared" si="36"/>
        <v>Battle Meditation, Telekinetic Savant</v>
      </c>
      <c r="P39" s="223"/>
      <c r="Q39" s="224"/>
      <c r="R39" s="222" t="str">
        <f t="shared" si="37"/>
        <v xml:space="preserve"> </v>
      </c>
      <c r="S39" s="223"/>
      <c r="T39" s="224"/>
      <c r="U39" s="222" t="str">
        <f t="shared" si="38"/>
        <v xml:space="preserve"> </v>
      </c>
      <c r="V39" s="223"/>
      <c r="W39" s="224"/>
      <c r="X39" s="222" t="str">
        <f t="shared" si="39"/>
        <v xml:space="preserve"> </v>
      </c>
      <c r="Y39" s="223"/>
      <c r="Z39" s="224"/>
      <c r="AA39" s="222" t="str">
        <f t="shared" si="40"/>
        <v xml:space="preserve"> </v>
      </c>
      <c r="AB39" s="223"/>
      <c r="AC39" s="224"/>
      <c r="AD39" s="222" t="str">
        <f t="shared" si="41"/>
        <v xml:space="preserve"> </v>
      </c>
      <c r="AE39" s="223"/>
      <c r="AF39" s="224"/>
      <c r="AG39" s="222" t="str">
        <f t="shared" si="42"/>
        <v xml:space="preserve"> </v>
      </c>
      <c r="AH39" s="223"/>
      <c r="AI39" s="224"/>
      <c r="AJ39" s="222" t="str">
        <f t="shared" si="43"/>
        <v xml:space="preserve"> </v>
      </c>
      <c r="AK39" s="223"/>
      <c r="AL39" s="224"/>
      <c r="AM39" s="222" t="str">
        <f t="shared" si="44"/>
        <v xml:space="preserve"> </v>
      </c>
      <c r="AN39" s="223"/>
      <c r="AO39" s="224"/>
      <c r="AP39" s="222" t="str">
        <f t="shared" si="45"/>
        <v xml:space="preserve"> </v>
      </c>
      <c r="AQ39" s="223"/>
      <c r="AR39" s="224"/>
      <c r="AS39" s="222" t="str">
        <f t="shared" si="46"/>
        <v xml:space="preserve"> </v>
      </c>
      <c r="AT39" s="223"/>
      <c r="AU39" s="224"/>
      <c r="AV39" s="222" t="str">
        <f t="shared" si="47"/>
        <v xml:space="preserve"> </v>
      </c>
      <c r="AW39" s="223"/>
      <c r="AX39" s="224"/>
      <c r="AY39" s="222" t="str">
        <f t="shared" si="48"/>
        <v xml:space="preserve"> </v>
      </c>
      <c r="AZ39" s="223"/>
      <c r="BA39" s="224"/>
      <c r="BB39" s="222" t="str">
        <f t="shared" si="49"/>
        <v xml:space="preserve"> </v>
      </c>
      <c r="BC39" s="223"/>
      <c r="BD39" s="224"/>
      <c r="BE39" s="222" t="str">
        <f t="shared" si="50"/>
        <v xml:space="preserve"> </v>
      </c>
      <c r="BF39" s="223"/>
      <c r="BG39" s="224"/>
      <c r="BH39" s="222" t="str">
        <f t="shared" si="51"/>
        <v xml:space="preserve"> </v>
      </c>
      <c r="BI39" s="223"/>
      <c r="BJ39" s="224"/>
      <c r="BK39" s="222" t="str">
        <f t="shared" si="52"/>
        <v xml:space="preserve"> </v>
      </c>
      <c r="BL39" s="223"/>
      <c r="BM39" s="224"/>
      <c r="BN39" s="222" t="str">
        <f t="shared" si="53"/>
        <v xml:space="preserve"> </v>
      </c>
      <c r="BO39" s="223"/>
      <c r="BP39" s="224"/>
      <c r="BQ39" s="222" t="str">
        <f t="shared" si="54"/>
        <v xml:space="preserve"> </v>
      </c>
      <c r="BR39" s="223"/>
      <c r="BS39" s="224"/>
      <c r="BT39" s="222" t="str">
        <f t="shared" si="55"/>
        <v xml:space="preserve"> </v>
      </c>
      <c r="BU39" s="223"/>
      <c r="BV39" s="224"/>
      <c r="BW39" s="222" t="str">
        <f t="shared" si="56"/>
        <v xml:space="preserve"> </v>
      </c>
      <c r="BX39" s="223"/>
      <c r="BY39" s="224"/>
      <c r="BZ39" s="222" t="str">
        <f t="shared" si="57"/>
        <v xml:space="preserve"> </v>
      </c>
      <c r="CA39" s="223"/>
      <c r="CB39" s="224"/>
      <c r="CC39" s="222" t="str">
        <f t="shared" si="58"/>
        <v xml:space="preserve"> </v>
      </c>
      <c r="CD39" s="223"/>
      <c r="CE39" s="224"/>
      <c r="CF39" s="222" t="str">
        <f t="shared" si="59"/>
        <v xml:space="preserve"> </v>
      </c>
      <c r="CG39" s="223"/>
      <c r="CH39" s="224"/>
      <c r="CI39" s="222" t="str">
        <f t="shared" si="60"/>
        <v xml:space="preserve"> </v>
      </c>
      <c r="CJ39" s="223"/>
      <c r="CK39" s="224"/>
      <c r="CL39" s="222" t="str">
        <f t="shared" si="61"/>
        <v xml:space="preserve"> </v>
      </c>
      <c r="CM39" s="223"/>
      <c r="CN39" s="224"/>
    </row>
    <row r="40" spans="1:92" ht="15" hidden="1" customHeight="1" outlineLevel="1" x14ac:dyDescent="0.2">
      <c r="B40" s="117" t="s">
        <v>290</v>
      </c>
      <c r="C40" s="49"/>
      <c r="D40" s="50"/>
      <c r="E40" s="51"/>
      <c r="F40" s="49"/>
      <c r="G40" s="50"/>
      <c r="H40" s="51"/>
      <c r="I40" s="49"/>
      <c r="J40" s="50"/>
      <c r="K40" s="51"/>
      <c r="L40" s="49"/>
      <c r="M40" s="50"/>
      <c r="N40" s="51"/>
      <c r="O40" s="49"/>
      <c r="P40" s="50"/>
      <c r="Q40" s="51"/>
      <c r="R40" s="49"/>
      <c r="S40" s="50"/>
      <c r="T40" s="51"/>
      <c r="U40" s="49"/>
      <c r="V40" s="50"/>
      <c r="W40" s="51"/>
      <c r="X40" s="49"/>
      <c r="Y40" s="50"/>
      <c r="Z40" s="51"/>
      <c r="AA40" s="49"/>
      <c r="AB40" s="50"/>
      <c r="AC40" s="51"/>
      <c r="AD40" s="49"/>
      <c r="AE40" s="50"/>
      <c r="AF40" s="51"/>
      <c r="AG40" s="49"/>
      <c r="AH40" s="50"/>
      <c r="AI40" s="51"/>
      <c r="AJ40" s="49"/>
      <c r="AK40" s="50"/>
      <c r="AL40" s="51"/>
      <c r="AM40" s="49"/>
      <c r="AN40" s="50"/>
      <c r="AO40" s="51"/>
      <c r="AP40" s="49"/>
      <c r="AQ40" s="50"/>
      <c r="AR40" s="51"/>
      <c r="AS40" s="49"/>
      <c r="AT40" s="50"/>
      <c r="AU40" s="51"/>
      <c r="AV40" s="49"/>
      <c r="AW40" s="50"/>
      <c r="AX40" s="51"/>
      <c r="AY40" s="49"/>
      <c r="AZ40" s="50"/>
      <c r="BA40" s="51"/>
      <c r="BB40" s="49"/>
      <c r="BC40" s="50"/>
      <c r="BD40" s="51"/>
      <c r="BE40" s="49"/>
      <c r="BF40" s="50"/>
      <c r="BG40" s="51"/>
      <c r="BH40" s="49"/>
      <c r="BI40" s="50"/>
      <c r="BJ40" s="51"/>
      <c r="BK40" s="49"/>
      <c r="BL40" s="50"/>
      <c r="BM40" s="51"/>
      <c r="BN40" s="49"/>
      <c r="BO40" s="50"/>
      <c r="BP40" s="51"/>
      <c r="BQ40" s="49"/>
      <c r="BR40" s="50"/>
      <c r="BS40" s="51"/>
      <c r="BT40" s="49"/>
      <c r="BU40" s="50"/>
      <c r="BV40" s="51"/>
      <c r="BW40" s="49"/>
      <c r="BX40" s="50"/>
      <c r="BY40" s="51"/>
      <c r="BZ40" s="49"/>
      <c r="CA40" s="50"/>
      <c r="CB40" s="51"/>
      <c r="CC40" s="49"/>
      <c r="CD40" s="50"/>
      <c r="CE40" s="51"/>
      <c r="CF40" s="49"/>
      <c r="CG40" s="50"/>
      <c r="CH40" s="51"/>
      <c r="CI40" s="49"/>
      <c r="CJ40" s="50"/>
      <c r="CK40" s="51"/>
      <c r="CL40" s="49"/>
      <c r="CM40" s="50"/>
      <c r="CN40" s="51"/>
    </row>
    <row r="41" spans="1:92" s="96" customFormat="1" ht="76.5" hidden="1" customHeight="1" outlineLevel="1" x14ac:dyDescent="0.2">
      <c r="A41" s="6">
        <f>A39+1</f>
        <v>31</v>
      </c>
      <c r="B41" s="113" t="s">
        <v>49</v>
      </c>
      <c r="C41" s="222" t="str">
        <f>HLOOKUP(C$2,Blocks,$A41,FALSE)</f>
        <v>Dual Weapon Mastery I, Dual Weapon Mastery II, Force Sensitivity, Force Training, Point Blank Shot, Quick Draw, Tech Specialist, Weapon Finesse, Weapon Focus (lightsabers), Weapon Proficiency (lightsabers), Weapon Proficiency (simple)</v>
      </c>
      <c r="D41" s="223"/>
      <c r="E41" s="224"/>
      <c r="F41" s="222" t="str">
        <f>HLOOKUP(F$2,Blocks,$A41,FALSE)</f>
        <v>Armor Proficiency (light), Armor Proficiency (medium), Autofire Sweep, Martial Arts I, Point Blank Shot, Precise Shot, Rapid Shot, Weapon Focus (rifles), Weapon Proficiency (pistols), Weapon Proficiency (rifles), Weapon Proficiency (simple)</v>
      </c>
      <c r="G41" s="223"/>
      <c r="H41" s="224"/>
      <c r="I41" s="222" t="str">
        <f>HLOOKUP(I$2,Blocks,$A41,FALSE)</f>
        <v>Force Sensitivity, Force Training, Improved Defenses, Skill Focus (Use the Force), Weapon Proficiency (lightsabers), Weapon Proficiency (simple)</v>
      </c>
      <c r="J41" s="223"/>
      <c r="K41" s="224"/>
      <c r="L41" s="222" t="str">
        <f>HLOOKUP(L$2,Blocks,$A41,FALSE)</f>
        <v>Force Sensitivity, Weapon Finesse, Weapon Focus (lightsabers), Weapon Proficiency (lightsabers), Weapon Proficiency (pistols), Weapon Proficiency (rifles), Weapon Proficiency (simple)</v>
      </c>
      <c r="M41" s="223"/>
      <c r="N41" s="224"/>
      <c r="O41" s="222" t="str">
        <f>HLOOKUP(O$2,Blocks,$A41,FALSE)</f>
        <v>Dual Weapon Mastery I, Force Sensitivity, Force Training, Weapon Proficiency (lightsabers)</v>
      </c>
      <c r="P41" s="223"/>
      <c r="Q41" s="224"/>
      <c r="R41" s="222" t="str">
        <f>HLOOKUP(R$2,Blocks,$A41,FALSE)</f>
        <v>Bantha Rush, Improved defenses</v>
      </c>
      <c r="S41" s="223"/>
      <c r="T41" s="224"/>
      <c r="U41" s="222" t="str">
        <f>HLOOKUP(U$2,Blocks,$A41,FALSE)</f>
        <v>Bantha Rush, Improved defenses</v>
      </c>
      <c r="V41" s="223"/>
      <c r="W41" s="224"/>
      <c r="X41" s="222" t="str">
        <f>HLOOKUP(X$2,Blocks,$A41,FALSE)</f>
        <v>Bantha Rush, Improved defenses</v>
      </c>
      <c r="Y41" s="223"/>
      <c r="Z41" s="224"/>
      <c r="AA41" s="222" t="str">
        <f>HLOOKUP(AA$2,Blocks,$A41,FALSE)</f>
        <v>Bantha Rush, Improved defenses</v>
      </c>
      <c r="AB41" s="223"/>
      <c r="AC41" s="224"/>
      <c r="AD41" s="222" t="str">
        <f>HLOOKUP(AD$2,Blocks,$A41,FALSE)</f>
        <v>Bantha Rush, Improved defenses</v>
      </c>
      <c r="AE41" s="223"/>
      <c r="AF41" s="224"/>
      <c r="AG41" s="222" t="str">
        <f>HLOOKUP(AG$2,Blocks,$A41,FALSE)</f>
        <v>Bantha Rush, Improved defenses</v>
      </c>
      <c r="AH41" s="223"/>
      <c r="AI41" s="224"/>
      <c r="AJ41" s="222" t="str">
        <f>HLOOKUP(AJ$2,Blocks,$A41,FALSE)</f>
        <v>Bantha Rush, Improved defenses</v>
      </c>
      <c r="AK41" s="223"/>
      <c r="AL41" s="224"/>
      <c r="AM41" s="222" t="str">
        <f>HLOOKUP(AM$2,Blocks,$A41,FALSE)</f>
        <v>Bantha Rush, Improved defenses</v>
      </c>
      <c r="AN41" s="223"/>
      <c r="AO41" s="224"/>
      <c r="AP41" s="222" t="str">
        <f>HLOOKUP(AP$2,Blocks,$A41,FALSE)</f>
        <v>Power attack, skill training (Stealth)</v>
      </c>
      <c r="AQ41" s="223"/>
      <c r="AR41" s="224"/>
      <c r="AS41" s="222" t="str">
        <f>HLOOKUP(AS$2,Blocks,$A41,FALSE)</f>
        <v>Power attack, skill training (Stealth)</v>
      </c>
      <c r="AT41" s="223"/>
      <c r="AU41" s="224"/>
      <c r="AV41" s="222" t="str">
        <f>HLOOKUP(AV$2,Blocks,$A41,FALSE)</f>
        <v>Power attack, skill training (Stealth)</v>
      </c>
      <c r="AW41" s="223"/>
      <c r="AX41" s="224"/>
      <c r="AY41" s="222" t="str">
        <f>HLOOKUP(AY$2,Blocks,$A41,FALSE)</f>
        <v xml:space="preserve"> </v>
      </c>
      <c r="AZ41" s="223"/>
      <c r="BA41" s="224"/>
      <c r="BB41" s="222" t="str">
        <f>HLOOKUP(BB$2,Blocks,$A41,FALSE)</f>
        <v xml:space="preserve"> </v>
      </c>
      <c r="BC41" s="223"/>
      <c r="BD41" s="224"/>
      <c r="BE41" s="222" t="str">
        <f>HLOOKUP(BE$2,Blocks,$A41,FALSE)</f>
        <v xml:space="preserve"> </v>
      </c>
      <c r="BF41" s="223"/>
      <c r="BG41" s="224"/>
      <c r="BH41" s="222" t="str">
        <f>HLOOKUP(BH$2,Blocks,$A41,FALSE)</f>
        <v xml:space="preserve"> </v>
      </c>
      <c r="BI41" s="223"/>
      <c r="BJ41" s="224"/>
      <c r="BK41" s="222" t="str">
        <f>HLOOKUP(BK$2,Blocks,$A41,FALSE)</f>
        <v xml:space="preserve"> </v>
      </c>
      <c r="BL41" s="223"/>
      <c r="BM41" s="224"/>
      <c r="BN41" s="222" t="str">
        <f>HLOOKUP(BN$2,Blocks,$A41,FALSE)</f>
        <v xml:space="preserve"> </v>
      </c>
      <c r="BO41" s="223"/>
      <c r="BP41" s="224"/>
      <c r="BQ41" s="222" t="str">
        <f>HLOOKUP(BQ$2,Blocks,$A41,FALSE)</f>
        <v xml:space="preserve"> </v>
      </c>
      <c r="BR41" s="223"/>
      <c r="BS41" s="224"/>
      <c r="BT41" s="222" t="str">
        <f>HLOOKUP(BT$2,Blocks,$A41,FALSE)</f>
        <v xml:space="preserve"> </v>
      </c>
      <c r="BU41" s="223"/>
      <c r="BV41" s="224"/>
      <c r="BW41" s="222" t="str">
        <f>HLOOKUP(BW$2,Blocks,$A41,FALSE)</f>
        <v xml:space="preserve"> </v>
      </c>
      <c r="BX41" s="223"/>
      <c r="BY41" s="224"/>
      <c r="BZ41" s="222" t="str">
        <f>HLOOKUP(BZ$2,Blocks,$A41,FALSE)</f>
        <v xml:space="preserve"> </v>
      </c>
      <c r="CA41" s="223"/>
      <c r="CB41" s="224"/>
      <c r="CC41" s="222" t="str">
        <f>HLOOKUP(CC$2,Blocks,$A41,FALSE)</f>
        <v xml:space="preserve"> </v>
      </c>
      <c r="CD41" s="223"/>
      <c r="CE41" s="224"/>
      <c r="CF41" s="222" t="str">
        <f>HLOOKUP(CF$2,Blocks,$A41,FALSE)</f>
        <v xml:space="preserve"> </v>
      </c>
      <c r="CG41" s="223"/>
      <c r="CH41" s="224"/>
      <c r="CI41" s="222" t="str">
        <f>HLOOKUP(CI$2,Blocks,$A41,FALSE)</f>
        <v xml:space="preserve"> </v>
      </c>
      <c r="CJ41" s="223"/>
      <c r="CK41" s="224"/>
      <c r="CL41" s="222" t="str">
        <f>HLOOKUP(CL$2,Blocks,$A41,FALSE)</f>
        <v xml:space="preserve"> </v>
      </c>
      <c r="CM41" s="223"/>
      <c r="CN41" s="224"/>
    </row>
    <row r="42" spans="1:92" ht="15" hidden="1" customHeight="1" outlineLevel="1" x14ac:dyDescent="0.2">
      <c r="B42" s="117" t="s">
        <v>291</v>
      </c>
      <c r="C42" s="49"/>
      <c r="D42" s="50"/>
      <c r="E42" s="51"/>
      <c r="F42" s="49"/>
      <c r="G42" s="50"/>
      <c r="H42" s="51"/>
      <c r="I42" s="49"/>
      <c r="J42" s="50"/>
      <c r="K42" s="51"/>
      <c r="L42" s="49"/>
      <c r="M42" s="50"/>
      <c r="N42" s="51"/>
      <c r="O42" s="49"/>
      <c r="P42" s="50"/>
      <c r="Q42" s="51"/>
      <c r="R42" s="49"/>
      <c r="S42" s="50"/>
      <c r="T42" s="51"/>
      <c r="U42" s="49"/>
      <c r="V42" s="50"/>
      <c r="W42" s="51"/>
      <c r="X42" s="49"/>
      <c r="Y42" s="50"/>
      <c r="Z42" s="51"/>
      <c r="AA42" s="49"/>
      <c r="AB42" s="50"/>
      <c r="AC42" s="51"/>
      <c r="AD42" s="49"/>
      <c r="AE42" s="50"/>
      <c r="AF42" s="51"/>
      <c r="AG42" s="49"/>
      <c r="AH42" s="50"/>
      <c r="AI42" s="51"/>
      <c r="AJ42" s="49"/>
      <c r="AK42" s="50"/>
      <c r="AL42" s="51"/>
      <c r="AM42" s="49"/>
      <c r="AN42" s="50"/>
      <c r="AO42" s="51"/>
      <c r="AP42" s="49"/>
      <c r="AQ42" s="50"/>
      <c r="AR42" s="51"/>
      <c r="AS42" s="49"/>
      <c r="AT42" s="50"/>
      <c r="AU42" s="51"/>
      <c r="AV42" s="49"/>
      <c r="AW42" s="50"/>
      <c r="AX42" s="51"/>
      <c r="AY42" s="49"/>
      <c r="AZ42" s="50"/>
      <c r="BA42" s="51"/>
      <c r="BB42" s="49"/>
      <c r="BC42" s="50"/>
      <c r="BD42" s="51"/>
      <c r="BE42" s="49"/>
      <c r="BF42" s="50"/>
      <c r="BG42" s="51"/>
      <c r="BH42" s="49"/>
      <c r="BI42" s="50"/>
      <c r="BJ42" s="51"/>
      <c r="BK42" s="49"/>
      <c r="BL42" s="50"/>
      <c r="BM42" s="51"/>
      <c r="BN42" s="49"/>
      <c r="BO42" s="50"/>
      <c r="BP42" s="51"/>
      <c r="BQ42" s="49"/>
      <c r="BR42" s="50"/>
      <c r="BS42" s="51"/>
      <c r="BT42" s="49"/>
      <c r="BU42" s="50"/>
      <c r="BV42" s="51"/>
      <c r="BW42" s="49"/>
      <c r="BX42" s="50"/>
      <c r="BY42" s="51"/>
      <c r="BZ42" s="49"/>
      <c r="CA42" s="50"/>
      <c r="CB42" s="51"/>
      <c r="CC42" s="49"/>
      <c r="CD42" s="50"/>
      <c r="CE42" s="51"/>
      <c r="CF42" s="49"/>
      <c r="CG42" s="50"/>
      <c r="CH42" s="51"/>
      <c r="CI42" s="49"/>
      <c r="CJ42" s="50"/>
      <c r="CK42" s="51"/>
      <c r="CL42" s="49"/>
      <c r="CM42" s="50"/>
      <c r="CN42" s="51"/>
    </row>
    <row r="43" spans="1:92" collapsed="1" x14ac:dyDescent="0.2">
      <c r="B43" s="122" t="s">
        <v>59</v>
      </c>
      <c r="C43" s="148">
        <v>0</v>
      </c>
      <c r="D43" s="15"/>
      <c r="E43" s="16"/>
      <c r="F43" s="148">
        <v>0</v>
      </c>
      <c r="G43" s="15"/>
      <c r="H43" s="16"/>
      <c r="I43" s="148">
        <v>0</v>
      </c>
      <c r="J43" s="15"/>
      <c r="K43" s="16"/>
      <c r="L43" s="148">
        <v>0</v>
      </c>
      <c r="M43" s="15"/>
      <c r="N43" s="16"/>
      <c r="O43" s="148">
        <v>0</v>
      </c>
      <c r="P43" s="15"/>
      <c r="Q43" s="16"/>
      <c r="R43" s="148">
        <v>0</v>
      </c>
      <c r="S43" s="15"/>
      <c r="T43" s="16"/>
      <c r="U43" s="148">
        <v>0</v>
      </c>
      <c r="V43" s="15"/>
      <c r="W43" s="16"/>
      <c r="X43" s="148">
        <v>0</v>
      </c>
      <c r="Y43" s="15"/>
      <c r="Z43" s="16"/>
      <c r="AA43" s="148">
        <v>0</v>
      </c>
      <c r="AB43" s="15"/>
      <c r="AC43" s="16"/>
      <c r="AD43" s="148">
        <v>0</v>
      </c>
      <c r="AE43" s="15"/>
      <c r="AF43" s="16"/>
      <c r="AG43" s="148">
        <v>0</v>
      </c>
      <c r="AH43" s="15"/>
      <c r="AI43" s="16"/>
      <c r="AJ43" s="148">
        <v>0</v>
      </c>
      <c r="AK43" s="15"/>
      <c r="AL43" s="16"/>
      <c r="AM43" s="148">
        <v>0</v>
      </c>
      <c r="AN43" s="15"/>
      <c r="AO43" s="16"/>
      <c r="AP43" s="148">
        <v>0</v>
      </c>
      <c r="AQ43" s="15"/>
      <c r="AR43" s="16"/>
      <c r="AS43" s="148">
        <v>0</v>
      </c>
      <c r="AT43" s="15"/>
      <c r="AU43" s="16"/>
      <c r="AV43" s="148">
        <v>0</v>
      </c>
      <c r="AW43" s="15"/>
      <c r="AX43" s="16"/>
      <c r="AY43" s="148">
        <v>0</v>
      </c>
      <c r="AZ43" s="15"/>
      <c r="BA43" s="16"/>
      <c r="BB43" s="148">
        <v>0</v>
      </c>
      <c r="BC43" s="15"/>
      <c r="BD43" s="16"/>
      <c r="BE43" s="148">
        <v>0</v>
      </c>
      <c r="BF43" s="15"/>
      <c r="BG43" s="16"/>
      <c r="BH43" s="148">
        <v>0</v>
      </c>
      <c r="BI43" s="15"/>
      <c r="BJ43" s="16"/>
      <c r="BK43" s="148">
        <v>0</v>
      </c>
      <c r="BL43" s="15"/>
      <c r="BM43" s="16"/>
      <c r="BN43" s="148">
        <v>0</v>
      </c>
      <c r="BO43" s="15"/>
      <c r="BP43" s="16"/>
      <c r="BQ43" s="148">
        <v>0</v>
      </c>
      <c r="BR43" s="15"/>
      <c r="BS43" s="16"/>
      <c r="BT43" s="148">
        <v>0</v>
      </c>
      <c r="BU43" s="15"/>
      <c r="BV43" s="16"/>
      <c r="BW43" s="148">
        <v>0</v>
      </c>
      <c r="BX43" s="15"/>
      <c r="BY43" s="16"/>
      <c r="BZ43" s="148">
        <v>0</v>
      </c>
      <c r="CA43" s="15"/>
      <c r="CB43" s="16"/>
      <c r="CC43" s="148">
        <v>0</v>
      </c>
      <c r="CD43" s="15"/>
      <c r="CE43" s="16"/>
      <c r="CF43" s="148">
        <v>0</v>
      </c>
      <c r="CG43" s="15"/>
      <c r="CH43" s="16"/>
      <c r="CI43" s="148">
        <v>0</v>
      </c>
      <c r="CJ43" s="15"/>
      <c r="CK43" s="16"/>
      <c r="CL43" s="148">
        <v>0</v>
      </c>
      <c r="CM43" s="15"/>
      <c r="CN43" s="16"/>
    </row>
    <row r="44" spans="1:92" s="96" customFormat="1" ht="15" customHeight="1" x14ac:dyDescent="0.2">
      <c r="A44" s="6">
        <f>A41+1</f>
        <v>32</v>
      </c>
      <c r="B44" s="113" t="s">
        <v>50</v>
      </c>
      <c r="C44" s="222" t="str">
        <f>HLOOKUP(C$2,Blocks,$A44,FALSE)</f>
        <v>Acrobatics +13, Initiative +13, Mechanics +10, Use Computer +10, Use the Force +8</v>
      </c>
      <c r="D44" s="223"/>
      <c r="E44" s="224"/>
      <c r="F44" s="222" t="str">
        <f>HLOOKUP(F$2,Blocks,$A44,FALSE)</f>
        <v>Initiative +13, Mechanics +9, Perception +8, Use Computer +9</v>
      </c>
      <c r="G44" s="223"/>
      <c r="H44" s="224"/>
      <c r="I44" s="222" t="str">
        <f>HLOOKUP(I$2,Blocks,$A44,FALSE)</f>
        <v>Acrobatics +7, Initiative +7, Perception +9, Use the Force +13</v>
      </c>
      <c r="J44" s="223"/>
      <c r="K44" s="224"/>
      <c r="L44" s="222" t="str">
        <f>HLOOKUP(L$2,Blocks,$A44,FALSE)</f>
        <v>Endurance +6, Initiative +10, Perception +7, Stealth +10 (can reroll, but must accept second result), Survival +7, Use the Force +7</v>
      </c>
      <c r="M44" s="223"/>
      <c r="N44" s="224"/>
      <c r="O44" s="222" t="str">
        <f>HLOOKUP(O$2,Blocks,$A44,FALSE)</f>
        <v>Use the Force +7</v>
      </c>
      <c r="P44" s="223"/>
      <c r="Q44" s="224"/>
      <c r="R44" s="222" t="str">
        <f>HLOOKUP(R$2,Blocks,$A44,FALSE)</f>
        <v>Jump +9</v>
      </c>
      <c r="S44" s="223"/>
      <c r="T44" s="224"/>
      <c r="U44" s="222" t="str">
        <f>HLOOKUP(U$2,Blocks,$A44,FALSE)</f>
        <v>Jump +9</v>
      </c>
      <c r="V44" s="223"/>
      <c r="W44" s="224"/>
      <c r="X44" s="222" t="str">
        <f>HLOOKUP(X$2,Blocks,$A44,FALSE)</f>
        <v>Jump +9</v>
      </c>
      <c r="Y44" s="223"/>
      <c r="Z44" s="224"/>
      <c r="AA44" s="222" t="str">
        <f>HLOOKUP(AA$2,Blocks,$A44,FALSE)</f>
        <v>Jump +9</v>
      </c>
      <c r="AB44" s="223"/>
      <c r="AC44" s="224"/>
      <c r="AD44" s="222" t="str">
        <f>HLOOKUP(AD$2,Blocks,$A44,FALSE)</f>
        <v>Jump +9</v>
      </c>
      <c r="AE44" s="223"/>
      <c r="AF44" s="224"/>
      <c r="AG44" s="222" t="str">
        <f>HLOOKUP(AG$2,Blocks,$A44,FALSE)</f>
        <v>Jump +9</v>
      </c>
      <c r="AH44" s="223"/>
      <c r="AI44" s="224"/>
      <c r="AJ44" s="222" t="str">
        <f>HLOOKUP(AJ$2,Blocks,$A44,FALSE)</f>
        <v>Jump +9</v>
      </c>
      <c r="AK44" s="223"/>
      <c r="AL44" s="224"/>
      <c r="AM44" s="222" t="str">
        <f>HLOOKUP(AM$2,Blocks,$A44,FALSE)</f>
        <v>Jump +9</v>
      </c>
      <c r="AN44" s="223"/>
      <c r="AO44" s="224"/>
      <c r="AP44" s="222" t="str">
        <f>HLOOKUP(AP$2,Blocks,$A44,FALSE)</f>
        <v>Stealth +7, Survival +9</v>
      </c>
      <c r="AQ44" s="223"/>
      <c r="AR44" s="224"/>
      <c r="AS44" s="222" t="str">
        <f>HLOOKUP(AS$2,Blocks,$A44,FALSE)</f>
        <v>Stealth +7, Survival +9</v>
      </c>
      <c r="AT44" s="223"/>
      <c r="AU44" s="224"/>
      <c r="AV44" s="222" t="str">
        <f>HLOOKUP(AV$2,Blocks,$A44,FALSE)</f>
        <v>Stealth +7, Survival +9</v>
      </c>
      <c r="AW44" s="223"/>
      <c r="AX44" s="224"/>
      <c r="AY44" s="222" t="str">
        <f>HLOOKUP(AY$2,Blocks,$A44,FALSE)</f>
        <v xml:space="preserve"> </v>
      </c>
      <c r="AZ44" s="223"/>
      <c r="BA44" s="224"/>
      <c r="BB44" s="222" t="str">
        <f>HLOOKUP(BB$2,Blocks,$A44,FALSE)</f>
        <v xml:space="preserve"> </v>
      </c>
      <c r="BC44" s="223"/>
      <c r="BD44" s="224"/>
      <c r="BE44" s="222" t="str">
        <f>HLOOKUP(BE$2,Blocks,$A44,FALSE)</f>
        <v xml:space="preserve"> </v>
      </c>
      <c r="BF44" s="223"/>
      <c r="BG44" s="224"/>
      <c r="BH44" s="222" t="str">
        <f>HLOOKUP(BH$2,Blocks,$A44,FALSE)</f>
        <v xml:space="preserve"> </v>
      </c>
      <c r="BI44" s="223"/>
      <c r="BJ44" s="224"/>
      <c r="BK44" s="222" t="str">
        <f>HLOOKUP(BK$2,Blocks,$A44,FALSE)</f>
        <v xml:space="preserve"> </v>
      </c>
      <c r="BL44" s="223"/>
      <c r="BM44" s="224"/>
      <c r="BN44" s="222" t="str">
        <f>HLOOKUP(BN$2,Blocks,$A44,FALSE)</f>
        <v xml:space="preserve"> </v>
      </c>
      <c r="BO44" s="223"/>
      <c r="BP44" s="224"/>
      <c r="BQ44" s="222" t="str">
        <f>HLOOKUP(BQ$2,Blocks,$A44,FALSE)</f>
        <v xml:space="preserve"> </v>
      </c>
      <c r="BR44" s="223"/>
      <c r="BS44" s="224"/>
      <c r="BT44" s="222" t="str">
        <f>HLOOKUP(BT$2,Blocks,$A44,FALSE)</f>
        <v xml:space="preserve"> </v>
      </c>
      <c r="BU44" s="223"/>
      <c r="BV44" s="224"/>
      <c r="BW44" s="222" t="str">
        <f>HLOOKUP(BW$2,Blocks,$A44,FALSE)</f>
        <v xml:space="preserve"> </v>
      </c>
      <c r="BX44" s="223"/>
      <c r="BY44" s="224"/>
      <c r="BZ44" s="222" t="str">
        <f>HLOOKUP(BZ$2,Blocks,$A44,FALSE)</f>
        <v xml:space="preserve"> </v>
      </c>
      <c r="CA44" s="223"/>
      <c r="CB44" s="224"/>
      <c r="CC44" s="222" t="str">
        <f>HLOOKUP(CC$2,Blocks,$A44,FALSE)</f>
        <v xml:space="preserve"> </v>
      </c>
      <c r="CD44" s="223"/>
      <c r="CE44" s="224"/>
      <c r="CF44" s="222" t="str">
        <f>HLOOKUP(CF$2,Blocks,$A44,FALSE)</f>
        <v xml:space="preserve"> </v>
      </c>
      <c r="CG44" s="223"/>
      <c r="CH44" s="224"/>
      <c r="CI44" s="222" t="str">
        <f>HLOOKUP(CI$2,Blocks,$A44,FALSE)</f>
        <v xml:space="preserve"> </v>
      </c>
      <c r="CJ44" s="223"/>
      <c r="CK44" s="224"/>
      <c r="CL44" s="222" t="str">
        <f>HLOOKUP(CL$2,Blocks,$A44,FALSE)</f>
        <v xml:space="preserve"> </v>
      </c>
      <c r="CM44" s="223"/>
      <c r="CN44" s="224"/>
    </row>
    <row r="45" spans="1:92" s="96" customFormat="1" ht="58.5" hidden="1" customHeight="1" outlineLevel="1" x14ac:dyDescent="0.2">
      <c r="A45" s="6">
        <f>A44+1</f>
        <v>33</v>
      </c>
      <c r="B45" s="113" t="s">
        <v>51</v>
      </c>
      <c r="C45" s="221" t="str">
        <f>HLOOKUP(C$2,Blocks,$A45,FALSE)</f>
        <v>mounted lightsaber, heavy blaster pistol, lightsaber, Jedi robes, 2 cybernetic prostheses, utility belt, tool kit, 2 computer spikes, 2 medpacs, 2 power packs, datapad, droid diagnostic</v>
      </c>
      <c r="D45" s="221"/>
      <c r="E45" s="221"/>
      <c r="F45" s="221" t="str">
        <f>HLOOKUP(F$2,Blocks,$A45,FALSE)</f>
        <v>bianca, 6 power packs</v>
      </c>
      <c r="G45" s="221"/>
      <c r="H45" s="221"/>
      <c r="I45" s="221" t="str">
        <f>HLOOKUP(I$2,Blocks,$A45,FALSE)</f>
        <v>lightsaber, Jedi robes</v>
      </c>
      <c r="J45" s="221"/>
      <c r="K45" s="221"/>
      <c r="L45" s="221" t="str">
        <f>HLOOKUP(L$2,Blocks,$A45,FALSE)</f>
        <v>lightsaber, Jedi robes</v>
      </c>
      <c r="M45" s="221"/>
      <c r="N45" s="221"/>
      <c r="O45" s="221" t="str">
        <f>HLOOKUP(O$2,Blocks,$A45,FALSE)</f>
        <v>lightsaber, short lightsaber, Jedi padawan's robes</v>
      </c>
      <c r="P45" s="221"/>
      <c r="Q45" s="221"/>
      <c r="R45" s="221" t="str">
        <f>HLOOKUP(R$2,Blocks,$A45,FALSE)</f>
        <v xml:space="preserve"> </v>
      </c>
      <c r="S45" s="221"/>
      <c r="T45" s="221"/>
      <c r="U45" s="221" t="str">
        <f>HLOOKUP(U$2,Blocks,$A45,FALSE)</f>
        <v xml:space="preserve"> </v>
      </c>
      <c r="V45" s="221"/>
      <c r="W45" s="221"/>
      <c r="X45" s="221" t="str">
        <f>HLOOKUP(X$2,Blocks,$A45,FALSE)</f>
        <v xml:space="preserve"> </v>
      </c>
      <c r="Y45" s="221"/>
      <c r="Z45" s="221"/>
      <c r="AA45" s="221" t="str">
        <f>HLOOKUP(AA$2,Blocks,$A45,FALSE)</f>
        <v xml:space="preserve"> </v>
      </c>
      <c r="AB45" s="221"/>
      <c r="AC45" s="221"/>
      <c r="AD45" s="221" t="str">
        <f>HLOOKUP(AD$2,Blocks,$A45,FALSE)</f>
        <v xml:space="preserve"> </v>
      </c>
      <c r="AE45" s="221"/>
      <c r="AF45" s="221"/>
      <c r="AG45" s="221" t="str">
        <f>HLOOKUP(AG$2,Blocks,$A45,FALSE)</f>
        <v xml:space="preserve"> </v>
      </c>
      <c r="AH45" s="221"/>
      <c r="AI45" s="221"/>
      <c r="AJ45" s="221" t="str">
        <f>HLOOKUP(AJ$2,Blocks,$A45,FALSE)</f>
        <v xml:space="preserve"> </v>
      </c>
      <c r="AK45" s="221"/>
      <c r="AL45" s="221"/>
      <c r="AM45" s="221" t="str">
        <f>HLOOKUP(AM$2,Blocks,$A45,FALSE)</f>
        <v xml:space="preserve"> </v>
      </c>
      <c r="AN45" s="221"/>
      <c r="AO45" s="221"/>
      <c r="AP45" s="221" t="str">
        <f>HLOOKUP(AP$2,Blocks,$A45,FALSE)</f>
        <v xml:space="preserve"> </v>
      </c>
      <c r="AQ45" s="221"/>
      <c r="AR45" s="221"/>
      <c r="AS45" s="221" t="str">
        <f>HLOOKUP(AS$2,Blocks,$A45,FALSE)</f>
        <v xml:space="preserve"> </v>
      </c>
      <c r="AT45" s="221"/>
      <c r="AU45" s="221"/>
      <c r="AV45" s="221" t="str">
        <f>HLOOKUP(AV$2,Blocks,$A45,FALSE)</f>
        <v xml:space="preserve"> </v>
      </c>
      <c r="AW45" s="221"/>
      <c r="AX45" s="221"/>
      <c r="AY45" s="221" t="str">
        <f>HLOOKUP(AY$2,Blocks,$A45,FALSE)</f>
        <v xml:space="preserve"> </v>
      </c>
      <c r="AZ45" s="221"/>
      <c r="BA45" s="221"/>
      <c r="BB45" s="221" t="str">
        <f>HLOOKUP(BB$2,Blocks,$A45,FALSE)</f>
        <v xml:space="preserve"> </v>
      </c>
      <c r="BC45" s="221"/>
      <c r="BD45" s="221"/>
      <c r="BE45" s="221" t="str">
        <f>HLOOKUP(BE$2,Blocks,$A45,FALSE)</f>
        <v xml:space="preserve"> </v>
      </c>
      <c r="BF45" s="221"/>
      <c r="BG45" s="221"/>
      <c r="BH45" s="221" t="str">
        <f>HLOOKUP(BH$2,Blocks,$A45,FALSE)</f>
        <v xml:space="preserve"> </v>
      </c>
      <c r="BI45" s="221"/>
      <c r="BJ45" s="221"/>
      <c r="BK45" s="221" t="str">
        <f>HLOOKUP(BK$2,Blocks,$A45,FALSE)</f>
        <v xml:space="preserve"> </v>
      </c>
      <c r="BL45" s="221"/>
      <c r="BM45" s="221"/>
      <c r="BN45" s="221" t="str">
        <f>HLOOKUP(BN$2,Blocks,$A45,FALSE)</f>
        <v xml:space="preserve"> </v>
      </c>
      <c r="BO45" s="221"/>
      <c r="BP45" s="221"/>
      <c r="BQ45" s="221" t="str">
        <f>HLOOKUP(BQ$2,Blocks,$A45,FALSE)</f>
        <v xml:space="preserve"> </v>
      </c>
      <c r="BR45" s="221"/>
      <c r="BS45" s="221"/>
      <c r="BT45" s="221" t="str">
        <f>HLOOKUP(BT$2,Blocks,$A45,FALSE)</f>
        <v xml:space="preserve"> </v>
      </c>
      <c r="BU45" s="221"/>
      <c r="BV45" s="221"/>
      <c r="BW45" s="221" t="str">
        <f>HLOOKUP(BW$2,Blocks,$A45,FALSE)</f>
        <v xml:space="preserve"> </v>
      </c>
      <c r="BX45" s="221"/>
      <c r="BY45" s="221"/>
      <c r="BZ45" s="221" t="str">
        <f>HLOOKUP(BZ$2,Blocks,$A45,FALSE)</f>
        <v xml:space="preserve"> </v>
      </c>
      <c r="CA45" s="221"/>
      <c r="CB45" s="221"/>
      <c r="CC45" s="221" t="str">
        <f>HLOOKUP(CC$2,Blocks,$A45,FALSE)</f>
        <v xml:space="preserve"> </v>
      </c>
      <c r="CD45" s="221"/>
      <c r="CE45" s="221"/>
      <c r="CF45" s="221" t="str">
        <f>HLOOKUP(CF$2,Blocks,$A45,FALSE)</f>
        <v xml:space="preserve"> </v>
      </c>
      <c r="CG45" s="221"/>
      <c r="CH45" s="221"/>
      <c r="CI45" s="221" t="str">
        <f>HLOOKUP(CI$2,Blocks,$A45,FALSE)</f>
        <v xml:space="preserve"> </v>
      </c>
      <c r="CJ45" s="221"/>
      <c r="CK45" s="221"/>
      <c r="CL45" s="221" t="str">
        <f>HLOOKUP(CL$2,Blocks,$A45,FALSE)</f>
        <v xml:space="preserve"> </v>
      </c>
      <c r="CM45" s="221"/>
      <c r="CN45" s="221"/>
    </row>
    <row r="46" spans="1:92" ht="21" customHeight="1" collapsed="1" x14ac:dyDescent="0.2">
      <c r="B46" s="123"/>
    </row>
    <row r="47" spans="1:92" x14ac:dyDescent="0.2">
      <c r="B47" s="193" t="s">
        <v>2</v>
      </c>
      <c r="C47" s="227" t="s">
        <v>516</v>
      </c>
      <c r="D47" s="227"/>
      <c r="E47" s="227"/>
      <c r="F47" s="227" t="s">
        <v>516</v>
      </c>
      <c r="G47" s="227"/>
      <c r="H47" s="227"/>
      <c r="I47" s="227" t="s">
        <v>516</v>
      </c>
      <c r="J47" s="227"/>
      <c r="K47" s="227"/>
      <c r="L47" s="227" t="s">
        <v>516</v>
      </c>
      <c r="M47" s="227"/>
      <c r="N47" s="227"/>
      <c r="O47" s="227"/>
      <c r="P47" s="227"/>
      <c r="Q47" s="227"/>
      <c r="R47" s="227" t="s">
        <v>5339</v>
      </c>
      <c r="S47" s="227"/>
      <c r="T47" s="227"/>
      <c r="U47" s="227" t="s">
        <v>5339</v>
      </c>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7"/>
      <c r="BR47" s="227"/>
      <c r="BS47" s="227"/>
      <c r="BT47" s="227"/>
      <c r="BU47" s="227"/>
      <c r="BV47" s="227"/>
      <c r="BW47" s="227"/>
      <c r="BX47" s="227"/>
      <c r="BY47" s="227"/>
      <c r="BZ47" s="227"/>
      <c r="CA47" s="227"/>
      <c r="CB47" s="227"/>
      <c r="CC47" s="227"/>
      <c r="CD47" s="227"/>
      <c r="CE47" s="227"/>
      <c r="CF47" s="227"/>
      <c r="CG47" s="227"/>
      <c r="CH47" s="227"/>
      <c r="CI47" s="227"/>
      <c r="CJ47" s="227"/>
      <c r="CK47" s="227"/>
      <c r="CL47" s="227"/>
      <c r="CM47" s="227"/>
      <c r="CN47" s="227"/>
    </row>
    <row r="48" spans="1:92" ht="62.25" hidden="1" customHeight="1" x14ac:dyDescent="0.2">
      <c r="B48" s="194" t="s">
        <v>6</v>
      </c>
      <c r="C48" s="225"/>
      <c r="D48" s="226"/>
      <c r="E48" s="226"/>
      <c r="F48" s="225" t="s">
        <v>5341</v>
      </c>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6"/>
      <c r="BQ48" s="226"/>
      <c r="BR48" s="226"/>
      <c r="BS48" s="226"/>
      <c r="BT48" s="226"/>
      <c r="BU48" s="226"/>
      <c r="BV48" s="226"/>
      <c r="BW48" s="226"/>
      <c r="BX48" s="226"/>
      <c r="BY48" s="226"/>
      <c r="BZ48" s="226"/>
      <c r="CA48" s="226"/>
      <c r="CB48" s="226"/>
      <c r="CC48" s="226"/>
      <c r="CD48" s="226"/>
      <c r="CE48" s="226"/>
      <c r="CF48" s="226"/>
      <c r="CG48" s="226"/>
      <c r="CH48" s="226"/>
      <c r="CI48" s="226"/>
      <c r="CJ48" s="226"/>
      <c r="CK48" s="226"/>
      <c r="CL48" s="226"/>
      <c r="CM48" s="226"/>
      <c r="CN48" s="226"/>
    </row>
    <row r="49" spans="2:92" ht="62.25" hidden="1" customHeight="1" x14ac:dyDescent="0.2">
      <c r="B49" s="194" t="s">
        <v>5342</v>
      </c>
      <c r="C49" s="225" t="s">
        <v>5343</v>
      </c>
      <c r="D49" s="226"/>
      <c r="E49" s="226"/>
      <c r="F49" s="225" t="s">
        <v>5344</v>
      </c>
      <c r="G49" s="226"/>
      <c r="H49" s="226"/>
      <c r="I49" s="225" t="s">
        <v>5345</v>
      </c>
      <c r="J49" s="226"/>
      <c r="K49" s="226"/>
      <c r="L49" s="225" t="s">
        <v>5346</v>
      </c>
      <c r="M49" s="226"/>
      <c r="N49" s="226"/>
      <c r="O49" s="225" t="s">
        <v>5347</v>
      </c>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226"/>
      <c r="BI49" s="226"/>
      <c r="BJ49" s="226"/>
      <c r="BK49" s="226"/>
      <c r="BL49" s="226"/>
      <c r="BM49" s="226"/>
      <c r="BN49" s="226"/>
      <c r="BO49" s="226"/>
      <c r="BP49" s="226"/>
      <c r="BQ49" s="226"/>
      <c r="BR49" s="226"/>
      <c r="BS49" s="226"/>
      <c r="BT49" s="226"/>
      <c r="BU49" s="226"/>
      <c r="BV49" s="226"/>
      <c r="BW49" s="226"/>
      <c r="BX49" s="226"/>
      <c r="BY49" s="226"/>
      <c r="BZ49" s="226"/>
      <c r="CA49" s="226"/>
      <c r="CB49" s="226"/>
      <c r="CC49" s="226"/>
      <c r="CD49" s="226"/>
      <c r="CE49" s="226"/>
      <c r="CF49" s="226"/>
      <c r="CG49" s="226"/>
      <c r="CH49" s="226"/>
      <c r="CI49" s="226"/>
      <c r="CJ49" s="226"/>
      <c r="CK49" s="226"/>
      <c r="CL49" s="226"/>
      <c r="CM49" s="226"/>
      <c r="CN49" s="226"/>
    </row>
    <row r="50" spans="2:92" ht="62.25" hidden="1" customHeight="1" x14ac:dyDescent="0.2">
      <c r="B50" s="194" t="s">
        <v>5348</v>
      </c>
      <c r="C50" s="225" t="s">
        <v>5349</v>
      </c>
      <c r="D50" s="226"/>
      <c r="E50" s="226"/>
      <c r="F50" s="225" t="s">
        <v>5349</v>
      </c>
      <c r="G50" s="226"/>
      <c r="H50" s="226"/>
      <c r="I50" s="225" t="s">
        <v>5349</v>
      </c>
      <c r="J50" s="226"/>
      <c r="K50" s="226"/>
      <c r="L50" s="225" t="s">
        <v>5349</v>
      </c>
      <c r="M50" s="226"/>
      <c r="N50" s="226"/>
      <c r="O50" s="225" t="s">
        <v>5349</v>
      </c>
      <c r="P50" s="226"/>
      <c r="Q50" s="226"/>
      <c r="R50" s="226"/>
      <c r="S50" s="226"/>
      <c r="T50" s="226"/>
      <c r="U50" s="226"/>
      <c r="V50" s="226"/>
      <c r="W50" s="226"/>
      <c r="X50" s="226"/>
      <c r="Y50" s="226"/>
      <c r="Z50" s="226"/>
      <c r="AA50" s="226"/>
      <c r="AB50" s="226"/>
      <c r="AC50" s="226"/>
      <c r="AD50" s="226"/>
      <c r="AE50" s="226"/>
      <c r="AF50" s="226"/>
      <c r="AG50" s="226"/>
      <c r="AH50" s="226"/>
      <c r="AI50" s="226"/>
      <c r="AJ50" s="225" t="s">
        <v>5350</v>
      </c>
      <c r="AK50" s="226"/>
      <c r="AL50" s="226"/>
      <c r="AM50" s="225" t="s">
        <v>5351</v>
      </c>
      <c r="AN50" s="226"/>
      <c r="AO50" s="226"/>
      <c r="AP50" s="226"/>
      <c r="AQ50" s="226"/>
      <c r="AR50" s="226"/>
      <c r="AS50" s="226"/>
      <c r="AT50" s="226"/>
      <c r="AU50" s="226"/>
      <c r="AV50" s="226"/>
      <c r="AW50" s="226"/>
      <c r="AX50" s="226"/>
      <c r="AY50" s="226"/>
      <c r="AZ50" s="226"/>
      <c r="BA50" s="226"/>
      <c r="BB50" s="226"/>
      <c r="BC50" s="226"/>
      <c r="BD50" s="226"/>
      <c r="BE50" s="226"/>
      <c r="BF50" s="226"/>
      <c r="BG50" s="226"/>
      <c r="BH50" s="226"/>
      <c r="BI50" s="226"/>
      <c r="BJ50" s="226"/>
      <c r="BK50" s="226"/>
      <c r="BL50" s="226"/>
      <c r="BM50" s="226"/>
      <c r="BN50" s="226"/>
      <c r="BO50" s="226"/>
      <c r="BP50" s="226"/>
      <c r="BQ50" s="226"/>
      <c r="BR50" s="226"/>
      <c r="BS50" s="226"/>
      <c r="BT50" s="226"/>
      <c r="BU50" s="226"/>
      <c r="BV50" s="226"/>
      <c r="BW50" s="226"/>
      <c r="BX50" s="226"/>
      <c r="BY50" s="226"/>
      <c r="BZ50" s="226"/>
      <c r="CA50" s="226"/>
      <c r="CB50" s="226"/>
      <c r="CC50" s="226"/>
      <c r="CD50" s="226"/>
      <c r="CE50" s="226"/>
      <c r="CF50" s="226"/>
      <c r="CG50" s="226"/>
      <c r="CH50" s="226"/>
      <c r="CI50" s="226"/>
      <c r="CJ50" s="226"/>
      <c r="CK50" s="226"/>
      <c r="CL50" s="226"/>
      <c r="CM50" s="226"/>
      <c r="CN50" s="226"/>
    </row>
    <row r="51" spans="2:92" ht="62.25" hidden="1" customHeight="1" x14ac:dyDescent="0.2">
      <c r="B51" s="194" t="s">
        <v>5352</v>
      </c>
      <c r="C51" s="225" t="s">
        <v>5353</v>
      </c>
      <c r="D51" s="226"/>
      <c r="E51" s="226"/>
      <c r="F51" s="225" t="s">
        <v>5359</v>
      </c>
      <c r="G51" s="226"/>
      <c r="H51" s="226"/>
      <c r="I51" s="225" t="s">
        <v>5354</v>
      </c>
      <c r="J51" s="226"/>
      <c r="K51" s="226"/>
      <c r="L51" s="225" t="s">
        <v>5355</v>
      </c>
      <c r="M51" s="226"/>
      <c r="N51" s="226"/>
      <c r="O51" s="225" t="s">
        <v>5349</v>
      </c>
      <c r="P51" s="226"/>
      <c r="Q51" s="226"/>
      <c r="R51" s="226"/>
      <c r="S51" s="226"/>
      <c r="T51" s="226"/>
      <c r="U51" s="226"/>
      <c r="V51" s="226"/>
      <c r="W51" s="226"/>
      <c r="X51" s="226"/>
      <c r="Y51" s="226"/>
      <c r="Z51" s="226"/>
      <c r="AA51" s="226"/>
      <c r="AB51" s="226"/>
      <c r="AC51" s="226"/>
      <c r="AD51" s="226"/>
      <c r="AE51" s="226"/>
      <c r="AF51" s="226"/>
      <c r="AG51" s="226"/>
      <c r="AH51" s="226"/>
      <c r="AI51" s="226"/>
      <c r="AJ51" s="231" t="s">
        <v>5356</v>
      </c>
      <c r="AK51" s="226"/>
      <c r="AL51" s="226"/>
      <c r="AM51" s="225" t="s">
        <v>5340</v>
      </c>
      <c r="AN51" s="226"/>
      <c r="AO51" s="226"/>
      <c r="AP51" s="226"/>
      <c r="AQ51" s="226"/>
      <c r="AR51" s="226"/>
      <c r="AS51" s="226"/>
      <c r="AT51" s="226"/>
      <c r="AU51" s="226"/>
      <c r="AV51" s="225" t="s">
        <v>5361</v>
      </c>
      <c r="AW51" s="226"/>
      <c r="AX51" s="226"/>
      <c r="AY51" s="226"/>
      <c r="AZ51" s="226"/>
      <c r="BA51" s="226"/>
      <c r="BB51" s="226"/>
      <c r="BC51" s="226"/>
      <c r="BD51" s="226"/>
      <c r="BE51" s="226"/>
      <c r="BF51" s="226"/>
      <c r="BG51" s="226"/>
      <c r="BH51" s="226"/>
      <c r="BI51" s="226"/>
      <c r="BJ51" s="226"/>
      <c r="BK51" s="226"/>
      <c r="BL51" s="226"/>
      <c r="BM51" s="226"/>
      <c r="BN51" s="226"/>
      <c r="BO51" s="226"/>
      <c r="BP51" s="226"/>
      <c r="BQ51" s="226"/>
      <c r="BR51" s="226"/>
      <c r="BS51" s="226"/>
      <c r="BT51" s="226"/>
      <c r="BU51" s="226"/>
      <c r="BV51" s="226"/>
      <c r="BW51" s="226"/>
      <c r="BX51" s="226"/>
      <c r="BY51" s="226"/>
      <c r="BZ51" s="226"/>
      <c r="CA51" s="226"/>
      <c r="CB51" s="226"/>
      <c r="CC51" s="226"/>
      <c r="CD51" s="226"/>
      <c r="CE51" s="226"/>
      <c r="CF51" s="226"/>
      <c r="CG51" s="226"/>
      <c r="CH51" s="226"/>
      <c r="CI51" s="226"/>
      <c r="CJ51" s="226"/>
      <c r="CK51" s="226"/>
      <c r="CL51" s="226"/>
      <c r="CM51" s="226"/>
      <c r="CN51" s="226"/>
    </row>
    <row r="52" spans="2:92" ht="62.25" hidden="1" customHeight="1" x14ac:dyDescent="0.2">
      <c r="B52" s="194" t="s">
        <v>5357</v>
      </c>
      <c r="C52" s="225" t="s">
        <v>5363</v>
      </c>
      <c r="D52" s="226"/>
      <c r="E52" s="226"/>
      <c r="F52" s="225" t="s">
        <v>5358</v>
      </c>
      <c r="G52" s="226"/>
      <c r="H52" s="226"/>
      <c r="I52" s="225" t="s">
        <v>5360</v>
      </c>
      <c r="J52" s="226"/>
      <c r="K52" s="226"/>
      <c r="L52" s="225" t="s">
        <v>5349</v>
      </c>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6"/>
      <c r="BR52" s="226"/>
      <c r="BS52" s="226"/>
      <c r="BT52" s="226"/>
      <c r="BU52" s="226"/>
      <c r="BV52" s="226"/>
      <c r="BW52" s="226"/>
      <c r="BX52" s="226"/>
      <c r="BY52" s="226"/>
      <c r="BZ52" s="226"/>
      <c r="CA52" s="226"/>
      <c r="CB52" s="226"/>
      <c r="CC52" s="226"/>
      <c r="CD52" s="226"/>
      <c r="CE52" s="226"/>
      <c r="CF52" s="226"/>
      <c r="CG52" s="226"/>
      <c r="CH52" s="226"/>
      <c r="CI52" s="226"/>
      <c r="CJ52" s="226"/>
      <c r="CK52" s="226"/>
      <c r="CL52" s="226"/>
      <c r="CM52" s="226"/>
      <c r="CN52" s="226"/>
    </row>
    <row r="53" spans="2:92" ht="62.25" hidden="1" customHeight="1" x14ac:dyDescent="0.2">
      <c r="B53" s="194" t="s">
        <v>5364</v>
      </c>
      <c r="C53" s="225" t="s">
        <v>5362</v>
      </c>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6"/>
      <c r="BR53" s="226"/>
      <c r="BS53" s="226"/>
      <c r="BT53" s="226"/>
      <c r="BU53" s="226"/>
      <c r="BV53" s="226"/>
      <c r="BW53" s="226"/>
      <c r="BX53" s="226"/>
      <c r="BY53" s="226"/>
      <c r="BZ53" s="226"/>
      <c r="CA53" s="226"/>
      <c r="CB53" s="226"/>
      <c r="CC53" s="226"/>
      <c r="CD53" s="226"/>
      <c r="CE53" s="226"/>
      <c r="CF53" s="226"/>
      <c r="CG53" s="226"/>
      <c r="CH53" s="226"/>
      <c r="CI53" s="226"/>
      <c r="CJ53" s="226"/>
      <c r="CK53" s="226"/>
      <c r="CL53" s="226"/>
      <c r="CM53" s="226"/>
      <c r="CN53" s="226"/>
    </row>
    <row r="54" spans="2:92" ht="62.25" customHeight="1" x14ac:dyDescent="0.2">
      <c r="B54" s="194" t="s">
        <v>5365</v>
      </c>
      <c r="C54" s="225" t="s">
        <v>5349</v>
      </c>
      <c r="D54" s="226"/>
      <c r="E54" s="226"/>
      <c r="F54" s="225" t="s">
        <v>5366</v>
      </c>
      <c r="G54" s="226"/>
      <c r="H54" s="226"/>
      <c r="I54" s="225" t="s">
        <v>516</v>
      </c>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5" t="s">
        <v>5349</v>
      </c>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6"/>
      <c r="BR54" s="226"/>
      <c r="BS54" s="226"/>
      <c r="BT54" s="226"/>
      <c r="BU54" s="226"/>
      <c r="BV54" s="226"/>
      <c r="BW54" s="226"/>
      <c r="BX54" s="226"/>
      <c r="BY54" s="226"/>
      <c r="BZ54" s="226"/>
      <c r="CA54" s="226"/>
      <c r="CB54" s="226"/>
      <c r="CC54" s="226"/>
      <c r="CD54" s="226"/>
      <c r="CE54" s="226"/>
      <c r="CF54" s="226"/>
      <c r="CG54" s="226"/>
      <c r="CH54" s="226"/>
      <c r="CI54" s="226"/>
      <c r="CJ54" s="226"/>
      <c r="CK54" s="226"/>
      <c r="CL54" s="226"/>
      <c r="CM54" s="226"/>
      <c r="CN54" s="226"/>
    </row>
    <row r="55" spans="2:92" ht="62.25" customHeight="1" x14ac:dyDescent="0.2">
      <c r="B55" s="194" t="s">
        <v>5367</v>
      </c>
      <c r="C55" s="225" t="s">
        <v>5371</v>
      </c>
      <c r="D55" s="226"/>
      <c r="E55" s="226"/>
      <c r="F55" s="225" t="s">
        <v>5368</v>
      </c>
      <c r="G55" s="226"/>
      <c r="H55" s="226"/>
      <c r="I55" s="225" t="s">
        <v>5369</v>
      </c>
      <c r="J55" s="226"/>
      <c r="K55" s="226"/>
      <c r="L55" s="225" t="s">
        <v>5370</v>
      </c>
      <c r="M55" s="226"/>
      <c r="N55" s="226"/>
      <c r="O55" s="225" t="s">
        <v>5349</v>
      </c>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6"/>
      <c r="AR55" s="226"/>
      <c r="AS55" s="225" t="s">
        <v>5372</v>
      </c>
      <c r="AT55" s="226"/>
      <c r="AU55" s="226"/>
      <c r="AV55" s="226"/>
      <c r="AW55" s="226"/>
      <c r="AX55" s="226"/>
      <c r="AY55" s="226"/>
      <c r="AZ55" s="226"/>
      <c r="BA55" s="226"/>
      <c r="BB55" s="226"/>
      <c r="BC55" s="226"/>
      <c r="BD55" s="226"/>
      <c r="BE55" s="226"/>
      <c r="BF55" s="226"/>
      <c r="BG55" s="226"/>
      <c r="BH55" s="226"/>
      <c r="BI55" s="226"/>
      <c r="BJ55" s="226"/>
      <c r="BK55" s="226"/>
      <c r="BL55" s="226"/>
      <c r="BM55" s="226"/>
      <c r="BN55" s="226"/>
      <c r="BO55" s="226"/>
      <c r="BP55" s="226"/>
      <c r="BQ55" s="226"/>
      <c r="BR55" s="226"/>
      <c r="BS55" s="226"/>
      <c r="BT55" s="226"/>
      <c r="BU55" s="226"/>
      <c r="BV55" s="226"/>
      <c r="BW55" s="226"/>
      <c r="BX55" s="226"/>
      <c r="BY55" s="226"/>
      <c r="BZ55" s="226"/>
      <c r="CA55" s="226"/>
      <c r="CB55" s="226"/>
      <c r="CC55" s="226"/>
      <c r="CD55" s="226"/>
      <c r="CE55" s="226"/>
      <c r="CF55" s="226"/>
      <c r="CG55" s="226"/>
      <c r="CH55" s="226"/>
      <c r="CI55" s="226"/>
      <c r="CJ55" s="226"/>
      <c r="CK55" s="226"/>
      <c r="CL55" s="226"/>
      <c r="CM55" s="226"/>
      <c r="CN55" s="226"/>
    </row>
    <row r="56" spans="2:92" ht="62.25" customHeight="1" x14ac:dyDescent="0.2">
      <c r="B56" s="194" t="s">
        <v>5373</v>
      </c>
      <c r="C56" s="225" t="s">
        <v>5374</v>
      </c>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6"/>
      <c r="AN56" s="226"/>
      <c r="AO56" s="226"/>
      <c r="AP56" s="226"/>
      <c r="AQ56" s="226"/>
      <c r="AR56" s="226"/>
      <c r="AS56" s="226"/>
      <c r="AT56" s="226"/>
      <c r="AU56" s="226"/>
      <c r="AV56" s="226"/>
      <c r="AW56" s="226"/>
      <c r="AX56" s="226"/>
      <c r="AY56" s="226"/>
      <c r="AZ56" s="226"/>
      <c r="BA56" s="226"/>
      <c r="BB56" s="226"/>
      <c r="BC56" s="226"/>
      <c r="BD56" s="226"/>
      <c r="BE56" s="226"/>
      <c r="BF56" s="226"/>
      <c r="BG56" s="226"/>
      <c r="BH56" s="226"/>
      <c r="BI56" s="226"/>
      <c r="BJ56" s="226"/>
      <c r="BK56" s="226"/>
      <c r="BL56" s="226"/>
      <c r="BM56" s="226"/>
      <c r="BN56" s="226"/>
      <c r="BO56" s="226"/>
      <c r="BP56" s="226"/>
      <c r="BQ56" s="226"/>
      <c r="BR56" s="226"/>
      <c r="BS56" s="226"/>
      <c r="BT56" s="226"/>
      <c r="BU56" s="226"/>
      <c r="BV56" s="226"/>
      <c r="BW56" s="226"/>
      <c r="BX56" s="226"/>
      <c r="BY56" s="226"/>
      <c r="BZ56" s="226"/>
      <c r="CA56" s="226"/>
      <c r="CB56" s="226"/>
      <c r="CC56" s="226"/>
      <c r="CD56" s="226"/>
      <c r="CE56" s="226"/>
      <c r="CF56" s="226"/>
      <c r="CG56" s="226"/>
      <c r="CH56" s="226"/>
      <c r="CI56" s="226"/>
      <c r="CJ56" s="226"/>
      <c r="CK56" s="226"/>
      <c r="CL56" s="226"/>
      <c r="CM56" s="226"/>
      <c r="CN56" s="226"/>
    </row>
    <row r="57" spans="2:92" ht="62.25" customHeight="1" x14ac:dyDescent="0.2">
      <c r="B57" s="194" t="s">
        <v>7</v>
      </c>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6"/>
      <c r="AN57" s="226"/>
      <c r="AO57" s="226"/>
      <c r="AP57" s="226"/>
      <c r="AQ57" s="226"/>
      <c r="AR57" s="226"/>
      <c r="AS57" s="226"/>
      <c r="AT57" s="226"/>
      <c r="AU57" s="226"/>
      <c r="AV57" s="226"/>
      <c r="AW57" s="226"/>
      <c r="AX57" s="226"/>
      <c r="AY57" s="226"/>
      <c r="AZ57" s="226"/>
      <c r="BA57" s="226"/>
      <c r="BB57" s="226"/>
      <c r="BC57" s="226"/>
      <c r="BD57" s="226"/>
      <c r="BE57" s="226"/>
      <c r="BF57" s="226"/>
      <c r="BG57" s="226"/>
      <c r="BH57" s="226"/>
      <c r="BI57" s="226"/>
      <c r="BJ57" s="226"/>
      <c r="BK57" s="226"/>
      <c r="BL57" s="226"/>
      <c r="BM57" s="226"/>
      <c r="BN57" s="226"/>
      <c r="BO57" s="226"/>
      <c r="BP57" s="226"/>
      <c r="BQ57" s="226"/>
      <c r="BR57" s="226"/>
      <c r="BS57" s="226"/>
      <c r="BT57" s="226"/>
      <c r="BU57" s="226"/>
      <c r="BV57" s="226"/>
      <c r="BW57" s="226"/>
      <c r="BX57" s="226"/>
      <c r="BY57" s="226"/>
      <c r="BZ57" s="226"/>
      <c r="CA57" s="226"/>
      <c r="CB57" s="226"/>
      <c r="CC57" s="226"/>
      <c r="CD57" s="226"/>
      <c r="CE57" s="226"/>
      <c r="CF57" s="226"/>
      <c r="CG57" s="226"/>
      <c r="CH57" s="226"/>
      <c r="CI57" s="226"/>
      <c r="CJ57" s="226"/>
      <c r="CK57" s="226"/>
      <c r="CL57" s="226"/>
      <c r="CM57" s="226"/>
      <c r="CN57" s="226"/>
    </row>
    <row r="58" spans="2:92" ht="62.25" customHeight="1" x14ac:dyDescent="0.2">
      <c r="B58" s="194" t="s">
        <v>8</v>
      </c>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6"/>
      <c r="AP58" s="226"/>
      <c r="AQ58" s="226"/>
      <c r="AR58" s="226"/>
      <c r="AS58" s="226"/>
      <c r="AT58" s="226"/>
      <c r="AU58" s="226"/>
      <c r="AV58" s="226"/>
      <c r="AW58" s="226"/>
      <c r="AX58" s="226"/>
      <c r="AY58" s="226"/>
      <c r="AZ58" s="226"/>
      <c r="BA58" s="226"/>
      <c r="BB58" s="226"/>
      <c r="BC58" s="226"/>
      <c r="BD58" s="226"/>
      <c r="BE58" s="226"/>
      <c r="BF58" s="226"/>
      <c r="BG58" s="226"/>
      <c r="BH58" s="226"/>
      <c r="BI58" s="226"/>
      <c r="BJ58" s="226"/>
      <c r="BK58" s="226"/>
      <c r="BL58" s="226"/>
      <c r="BM58" s="226"/>
      <c r="BN58" s="226"/>
      <c r="BO58" s="226"/>
      <c r="BP58" s="226"/>
      <c r="BQ58" s="226"/>
      <c r="BR58" s="226"/>
      <c r="BS58" s="226"/>
      <c r="BT58" s="226"/>
      <c r="BU58" s="226"/>
      <c r="BV58" s="226"/>
      <c r="BW58" s="226"/>
      <c r="BX58" s="226"/>
      <c r="BY58" s="226"/>
      <c r="BZ58" s="226"/>
      <c r="CA58" s="226"/>
      <c r="CB58" s="226"/>
      <c r="CC58" s="226"/>
      <c r="CD58" s="226"/>
      <c r="CE58" s="226"/>
      <c r="CF58" s="226"/>
      <c r="CG58" s="226"/>
      <c r="CH58" s="226"/>
      <c r="CI58" s="226"/>
      <c r="CJ58" s="226"/>
      <c r="CK58" s="226"/>
      <c r="CL58" s="226"/>
      <c r="CM58" s="226"/>
      <c r="CN58" s="226"/>
    </row>
    <row r="59" spans="2:92" ht="62.25" customHeight="1" x14ac:dyDescent="0.2">
      <c r="B59" s="194" t="s">
        <v>9</v>
      </c>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c r="BM59" s="226"/>
      <c r="BN59" s="226"/>
      <c r="BO59" s="226"/>
      <c r="BP59" s="226"/>
      <c r="BQ59" s="226"/>
      <c r="BR59" s="226"/>
      <c r="BS59" s="226"/>
      <c r="BT59" s="226"/>
      <c r="BU59" s="226"/>
      <c r="BV59" s="226"/>
      <c r="BW59" s="226"/>
      <c r="BX59" s="226"/>
      <c r="BY59" s="226"/>
      <c r="BZ59" s="226"/>
      <c r="CA59" s="226"/>
      <c r="CB59" s="226"/>
      <c r="CC59" s="226"/>
      <c r="CD59" s="226"/>
      <c r="CE59" s="226"/>
      <c r="CF59" s="226"/>
      <c r="CG59" s="226"/>
      <c r="CH59" s="226"/>
      <c r="CI59" s="226"/>
      <c r="CJ59" s="226"/>
      <c r="CK59" s="226"/>
      <c r="CL59" s="226"/>
      <c r="CM59" s="226"/>
      <c r="CN59" s="226"/>
    </row>
    <row r="60" spans="2:92" ht="62.25" customHeight="1" x14ac:dyDescent="0.2">
      <c r="B60" s="194" t="s">
        <v>10</v>
      </c>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226"/>
      <c r="BO60" s="226"/>
      <c r="BP60" s="226"/>
      <c r="BQ60" s="226"/>
      <c r="BR60" s="226"/>
      <c r="BS60" s="226"/>
      <c r="BT60" s="226"/>
      <c r="BU60" s="226"/>
      <c r="BV60" s="226"/>
      <c r="BW60" s="226"/>
      <c r="BX60" s="226"/>
      <c r="BY60" s="226"/>
      <c r="BZ60" s="226"/>
      <c r="CA60" s="226"/>
      <c r="CB60" s="226"/>
      <c r="CC60" s="226"/>
      <c r="CD60" s="226"/>
      <c r="CE60" s="226"/>
      <c r="CF60" s="226"/>
      <c r="CG60" s="226"/>
      <c r="CH60" s="226"/>
      <c r="CI60" s="226"/>
      <c r="CJ60" s="226"/>
      <c r="CK60" s="226"/>
      <c r="CL60" s="226"/>
      <c r="CM60" s="226"/>
      <c r="CN60" s="226"/>
    </row>
    <row r="61" spans="2:92" ht="62.25" customHeight="1" x14ac:dyDescent="0.2">
      <c r="B61" s="194" t="s">
        <v>11</v>
      </c>
      <c r="C61" s="226"/>
      <c r="D61" s="226"/>
      <c r="E61" s="226"/>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226"/>
      <c r="AP61" s="226"/>
      <c r="AQ61" s="226"/>
      <c r="AR61" s="226"/>
      <c r="AS61" s="226"/>
      <c r="AT61" s="226"/>
      <c r="AU61" s="226"/>
      <c r="AV61" s="226"/>
      <c r="AW61" s="226"/>
      <c r="AX61" s="226"/>
      <c r="AY61" s="226"/>
      <c r="AZ61" s="226"/>
      <c r="BA61" s="226"/>
      <c r="BB61" s="226"/>
      <c r="BC61" s="226"/>
      <c r="BD61" s="226"/>
      <c r="BE61" s="226"/>
      <c r="BF61" s="226"/>
      <c r="BG61" s="226"/>
      <c r="BH61" s="226"/>
      <c r="BI61" s="226"/>
      <c r="BJ61" s="226"/>
      <c r="BK61" s="226"/>
      <c r="BL61" s="226"/>
      <c r="BM61" s="226"/>
      <c r="BN61" s="226"/>
      <c r="BO61" s="226"/>
      <c r="BP61" s="226"/>
      <c r="BQ61" s="226"/>
      <c r="BR61" s="226"/>
      <c r="BS61" s="226"/>
      <c r="BT61" s="226"/>
      <c r="BU61" s="226"/>
      <c r="BV61" s="226"/>
      <c r="BW61" s="226"/>
      <c r="BX61" s="226"/>
      <c r="BY61" s="226"/>
      <c r="BZ61" s="226"/>
      <c r="CA61" s="226"/>
      <c r="CB61" s="226"/>
      <c r="CC61" s="226"/>
      <c r="CD61" s="226"/>
      <c r="CE61" s="226"/>
      <c r="CF61" s="226"/>
      <c r="CG61" s="226"/>
      <c r="CH61" s="226"/>
      <c r="CI61" s="226"/>
      <c r="CJ61" s="226"/>
      <c r="CK61" s="226"/>
      <c r="CL61" s="226"/>
      <c r="CM61" s="226"/>
      <c r="CN61" s="226"/>
    </row>
    <row r="62" spans="2:92" ht="62.25" customHeight="1" x14ac:dyDescent="0.2">
      <c r="B62" s="194" t="s">
        <v>12</v>
      </c>
      <c r="C62" s="226"/>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226"/>
      <c r="AP62" s="226"/>
      <c r="AQ62" s="226"/>
      <c r="AR62" s="226"/>
      <c r="AS62" s="226"/>
      <c r="AT62" s="226"/>
      <c r="AU62" s="226"/>
      <c r="AV62" s="226"/>
      <c r="AW62" s="226"/>
      <c r="AX62" s="226"/>
      <c r="AY62" s="226"/>
      <c r="AZ62" s="226"/>
      <c r="BA62" s="226"/>
      <c r="BB62" s="226"/>
      <c r="BC62" s="226"/>
      <c r="BD62" s="226"/>
      <c r="BE62" s="226"/>
      <c r="BF62" s="226"/>
      <c r="BG62" s="226"/>
      <c r="BH62" s="226"/>
      <c r="BI62" s="226"/>
      <c r="BJ62" s="226"/>
      <c r="BK62" s="226"/>
      <c r="BL62" s="226"/>
      <c r="BM62" s="226"/>
      <c r="BN62" s="226"/>
      <c r="BO62" s="226"/>
      <c r="BP62" s="226"/>
      <c r="BQ62" s="226"/>
      <c r="BR62" s="226"/>
      <c r="BS62" s="226"/>
      <c r="BT62" s="226"/>
      <c r="BU62" s="226"/>
      <c r="BV62" s="226"/>
      <c r="BW62" s="226"/>
      <c r="BX62" s="226"/>
      <c r="BY62" s="226"/>
      <c r="BZ62" s="226"/>
      <c r="CA62" s="226"/>
      <c r="CB62" s="226"/>
      <c r="CC62" s="226"/>
      <c r="CD62" s="226"/>
      <c r="CE62" s="226"/>
      <c r="CF62" s="226"/>
      <c r="CG62" s="226"/>
      <c r="CH62" s="226"/>
      <c r="CI62" s="226"/>
      <c r="CJ62" s="226"/>
      <c r="CK62" s="226"/>
      <c r="CL62" s="226"/>
      <c r="CM62" s="226"/>
      <c r="CN62" s="226"/>
    </row>
    <row r="63" spans="2:92" ht="62.25" customHeight="1" x14ac:dyDescent="0.2">
      <c r="B63" s="194" t="s">
        <v>13</v>
      </c>
      <c r="C63" s="226"/>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226"/>
      <c r="AP63" s="226"/>
      <c r="AQ63" s="226"/>
      <c r="AR63" s="226"/>
      <c r="AS63" s="226"/>
      <c r="AT63" s="226"/>
      <c r="AU63" s="226"/>
      <c r="AV63" s="226"/>
      <c r="AW63" s="226"/>
      <c r="AX63" s="226"/>
      <c r="AY63" s="226"/>
      <c r="AZ63" s="226"/>
      <c r="BA63" s="226"/>
      <c r="BB63" s="226"/>
      <c r="BC63" s="226"/>
      <c r="BD63" s="226"/>
      <c r="BE63" s="226"/>
      <c r="BF63" s="226"/>
      <c r="BG63" s="226"/>
      <c r="BH63" s="226"/>
      <c r="BI63" s="226"/>
      <c r="BJ63" s="226"/>
      <c r="BK63" s="226"/>
      <c r="BL63" s="226"/>
      <c r="BM63" s="226"/>
      <c r="BN63" s="226"/>
      <c r="BO63" s="226"/>
      <c r="BP63" s="226"/>
      <c r="BQ63" s="226"/>
      <c r="BR63" s="226"/>
      <c r="BS63" s="226"/>
      <c r="BT63" s="226"/>
      <c r="BU63" s="226"/>
      <c r="BV63" s="226"/>
      <c r="BW63" s="226"/>
      <c r="BX63" s="226"/>
      <c r="BY63" s="226"/>
      <c r="BZ63" s="226"/>
      <c r="CA63" s="226"/>
      <c r="CB63" s="226"/>
      <c r="CC63" s="226"/>
      <c r="CD63" s="226"/>
      <c r="CE63" s="226"/>
      <c r="CF63" s="226"/>
      <c r="CG63" s="226"/>
      <c r="CH63" s="226"/>
      <c r="CI63" s="226"/>
      <c r="CJ63" s="226"/>
      <c r="CK63" s="226"/>
      <c r="CL63" s="226"/>
      <c r="CM63" s="226"/>
      <c r="CN63" s="226"/>
    </row>
    <row r="64" spans="2:92" ht="62.25" customHeight="1" x14ac:dyDescent="0.2">
      <c r="B64" s="194" t="s">
        <v>14</v>
      </c>
      <c r="C64" s="226"/>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M64" s="226"/>
      <c r="AN64" s="226"/>
      <c r="AO64" s="226"/>
      <c r="AP64" s="226"/>
      <c r="AQ64" s="226"/>
      <c r="AR64" s="226"/>
      <c r="AS64" s="226"/>
      <c r="AT64" s="226"/>
      <c r="AU64" s="226"/>
      <c r="AV64" s="226"/>
      <c r="AW64" s="226"/>
      <c r="AX64" s="226"/>
      <c r="AY64" s="226"/>
      <c r="AZ64" s="226"/>
      <c r="BA64" s="226"/>
      <c r="BB64" s="226"/>
      <c r="BC64" s="226"/>
      <c r="BD64" s="226"/>
      <c r="BE64" s="226"/>
      <c r="BF64" s="226"/>
      <c r="BG64" s="226"/>
      <c r="BH64" s="226"/>
      <c r="BI64" s="226"/>
      <c r="BJ64" s="226"/>
      <c r="BK64" s="226"/>
      <c r="BL64" s="226"/>
      <c r="BM64" s="226"/>
      <c r="BN64" s="226"/>
      <c r="BO64" s="226"/>
      <c r="BP64" s="226"/>
      <c r="BQ64" s="226"/>
      <c r="BR64" s="226"/>
      <c r="BS64" s="226"/>
      <c r="BT64" s="226"/>
      <c r="BU64" s="226"/>
      <c r="BV64" s="226"/>
      <c r="BW64" s="226"/>
      <c r="BX64" s="226"/>
      <c r="BY64" s="226"/>
      <c r="BZ64" s="226"/>
      <c r="CA64" s="226"/>
      <c r="CB64" s="226"/>
      <c r="CC64" s="226"/>
      <c r="CD64" s="226"/>
      <c r="CE64" s="226"/>
      <c r="CF64" s="226"/>
      <c r="CG64" s="226"/>
      <c r="CH64" s="226"/>
      <c r="CI64" s="226"/>
      <c r="CJ64" s="226"/>
      <c r="CK64" s="226"/>
      <c r="CL64" s="226"/>
      <c r="CM64" s="226"/>
      <c r="CN64" s="226"/>
    </row>
    <row r="65" spans="2:93" ht="62.25" customHeight="1" x14ac:dyDescent="0.2">
      <c r="B65" s="194" t="s">
        <v>15</v>
      </c>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6"/>
      <c r="AS65" s="226"/>
      <c r="AT65" s="226"/>
      <c r="AU65" s="226"/>
      <c r="AV65" s="226"/>
      <c r="AW65" s="226"/>
      <c r="AX65" s="226"/>
      <c r="AY65" s="226"/>
      <c r="AZ65" s="226"/>
      <c r="BA65" s="226"/>
      <c r="BB65" s="226"/>
      <c r="BC65" s="226"/>
      <c r="BD65" s="226"/>
      <c r="BE65" s="226"/>
      <c r="BF65" s="226"/>
      <c r="BG65" s="226"/>
      <c r="BH65" s="226"/>
      <c r="BI65" s="226"/>
      <c r="BJ65" s="226"/>
      <c r="BK65" s="226"/>
      <c r="BL65" s="226"/>
      <c r="BM65" s="226"/>
      <c r="BN65" s="226"/>
      <c r="BO65" s="226"/>
      <c r="BP65" s="226"/>
      <c r="BQ65" s="226"/>
      <c r="BR65" s="226"/>
      <c r="BS65" s="226"/>
      <c r="BT65" s="226"/>
      <c r="BU65" s="226"/>
      <c r="BV65" s="226"/>
      <c r="BW65" s="226"/>
      <c r="BX65" s="226"/>
      <c r="BY65" s="226"/>
      <c r="BZ65" s="226"/>
      <c r="CA65" s="226"/>
      <c r="CB65" s="226"/>
      <c r="CC65" s="226"/>
      <c r="CD65" s="226"/>
      <c r="CE65" s="226"/>
      <c r="CF65" s="226"/>
      <c r="CG65" s="226"/>
      <c r="CH65" s="226"/>
      <c r="CI65" s="226"/>
      <c r="CJ65" s="226"/>
      <c r="CK65" s="226"/>
      <c r="CL65" s="226"/>
      <c r="CM65" s="226"/>
      <c r="CN65" s="226"/>
    </row>
    <row r="66" spans="2:93" ht="62.25" customHeight="1" x14ac:dyDescent="0.2">
      <c r="B66" s="194" t="s">
        <v>16</v>
      </c>
      <c r="C66" s="226"/>
      <c r="D66" s="226"/>
      <c r="E66" s="226"/>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226"/>
      <c r="AK66" s="226"/>
      <c r="AL66" s="226"/>
      <c r="AM66" s="226"/>
      <c r="AN66" s="226"/>
      <c r="AO66" s="226"/>
      <c r="AP66" s="226"/>
      <c r="AQ66" s="226"/>
      <c r="AR66" s="226"/>
      <c r="AS66" s="226"/>
      <c r="AT66" s="226"/>
      <c r="AU66" s="226"/>
      <c r="AV66" s="226"/>
      <c r="AW66" s="226"/>
      <c r="AX66" s="226"/>
      <c r="AY66" s="226"/>
      <c r="AZ66" s="226"/>
      <c r="BA66" s="226"/>
      <c r="BB66" s="226"/>
      <c r="BC66" s="226"/>
      <c r="BD66" s="226"/>
      <c r="BE66" s="226"/>
      <c r="BF66" s="226"/>
      <c r="BG66" s="226"/>
      <c r="BH66" s="226"/>
      <c r="BI66" s="226"/>
      <c r="BJ66" s="226"/>
      <c r="BK66" s="226"/>
      <c r="BL66" s="226"/>
      <c r="BM66" s="226"/>
      <c r="BN66" s="226"/>
      <c r="BO66" s="226"/>
      <c r="BP66" s="226"/>
      <c r="BQ66" s="226"/>
      <c r="BR66" s="226"/>
      <c r="BS66" s="226"/>
      <c r="BT66" s="226"/>
      <c r="BU66" s="226"/>
      <c r="BV66" s="226"/>
      <c r="BW66" s="226"/>
      <c r="BX66" s="226"/>
      <c r="BY66" s="226"/>
      <c r="BZ66" s="226"/>
      <c r="CA66" s="226"/>
      <c r="CB66" s="226"/>
      <c r="CC66" s="226"/>
      <c r="CD66" s="226"/>
      <c r="CE66" s="226"/>
      <c r="CF66" s="226"/>
      <c r="CG66" s="226"/>
      <c r="CH66" s="226"/>
      <c r="CI66" s="226"/>
      <c r="CJ66" s="226"/>
      <c r="CK66" s="226"/>
      <c r="CL66" s="226"/>
      <c r="CM66" s="226"/>
      <c r="CN66" s="226"/>
    </row>
    <row r="67" spans="2:93" ht="62.25" customHeight="1" x14ac:dyDescent="0.2">
      <c r="B67" s="194" t="s">
        <v>17</v>
      </c>
      <c r="C67" s="226"/>
      <c r="D67" s="226"/>
      <c r="E67" s="226"/>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226"/>
      <c r="AJ67" s="226"/>
      <c r="AK67" s="226"/>
      <c r="AL67" s="226"/>
      <c r="AM67" s="226"/>
      <c r="AN67" s="226"/>
      <c r="AO67" s="226"/>
      <c r="AP67" s="226"/>
      <c r="AQ67" s="226"/>
      <c r="AR67" s="226"/>
      <c r="AS67" s="226"/>
      <c r="AT67" s="226"/>
      <c r="AU67" s="226"/>
      <c r="AV67" s="226"/>
      <c r="AW67" s="226"/>
      <c r="AX67" s="226"/>
      <c r="AY67" s="226"/>
      <c r="AZ67" s="226"/>
      <c r="BA67" s="226"/>
      <c r="BB67" s="226"/>
      <c r="BC67" s="226"/>
      <c r="BD67" s="226"/>
      <c r="BE67" s="226"/>
      <c r="BF67" s="226"/>
      <c r="BG67" s="226"/>
      <c r="BH67" s="226"/>
      <c r="BI67" s="226"/>
      <c r="BJ67" s="226"/>
      <c r="BK67" s="226"/>
      <c r="BL67" s="226"/>
      <c r="BM67" s="226"/>
      <c r="BN67" s="226"/>
      <c r="BO67" s="226"/>
      <c r="BP67" s="226"/>
      <c r="BQ67" s="226"/>
      <c r="BR67" s="226"/>
      <c r="BS67" s="226"/>
      <c r="BT67" s="226"/>
      <c r="BU67" s="226"/>
      <c r="BV67" s="226"/>
      <c r="BW67" s="226"/>
      <c r="BX67" s="226"/>
      <c r="BY67" s="226"/>
      <c r="BZ67" s="226"/>
      <c r="CA67" s="226"/>
      <c r="CB67" s="226"/>
      <c r="CC67" s="226"/>
      <c r="CD67" s="226"/>
      <c r="CE67" s="226"/>
      <c r="CF67" s="226"/>
      <c r="CG67" s="226"/>
      <c r="CH67" s="226"/>
      <c r="CI67" s="226"/>
      <c r="CJ67" s="226"/>
      <c r="CK67" s="226"/>
      <c r="CL67" s="226"/>
      <c r="CM67" s="226"/>
      <c r="CN67" s="226"/>
    </row>
    <row r="68" spans="2:93" ht="62.25" customHeight="1" x14ac:dyDescent="0.2">
      <c r="B68" s="194" t="s">
        <v>23</v>
      </c>
      <c r="C68" s="226"/>
      <c r="D68" s="226"/>
      <c r="E68" s="226"/>
      <c r="F68" s="226"/>
      <c r="G68" s="226"/>
      <c r="H68" s="226"/>
      <c r="I68" s="226"/>
      <c r="J68" s="226"/>
      <c r="K68" s="226"/>
      <c r="L68" s="226"/>
      <c r="M68" s="226"/>
      <c r="N68" s="226"/>
      <c r="O68" s="226"/>
      <c r="P68" s="226"/>
      <c r="Q68" s="226"/>
      <c r="R68" s="226"/>
      <c r="S68" s="226"/>
      <c r="T68" s="226"/>
      <c r="U68" s="226"/>
      <c r="V68" s="226"/>
      <c r="W68" s="226"/>
      <c r="X68" s="226"/>
      <c r="Y68" s="226"/>
      <c r="Z68" s="226"/>
      <c r="AA68" s="226"/>
      <c r="AB68" s="226"/>
      <c r="AC68" s="226"/>
      <c r="AD68" s="226"/>
      <c r="AE68" s="226"/>
      <c r="AF68" s="226"/>
      <c r="AG68" s="226"/>
      <c r="AH68" s="226"/>
      <c r="AI68" s="226"/>
      <c r="AJ68" s="226"/>
      <c r="AK68" s="226"/>
      <c r="AL68" s="226"/>
      <c r="AM68" s="226"/>
      <c r="AN68" s="226"/>
      <c r="AO68" s="226"/>
      <c r="AP68" s="226"/>
      <c r="AQ68" s="226"/>
      <c r="AR68" s="226"/>
      <c r="AS68" s="226"/>
      <c r="AT68" s="226"/>
      <c r="AU68" s="226"/>
      <c r="AV68" s="226"/>
      <c r="AW68" s="226"/>
      <c r="AX68" s="226"/>
      <c r="AY68" s="226"/>
      <c r="AZ68" s="226"/>
      <c r="BA68" s="226"/>
      <c r="BB68" s="226"/>
      <c r="BC68" s="226"/>
      <c r="BD68" s="226"/>
      <c r="BE68" s="226"/>
      <c r="BF68" s="226"/>
      <c r="BG68" s="226"/>
      <c r="BH68" s="226"/>
      <c r="BI68" s="226"/>
      <c r="BJ68" s="226"/>
      <c r="BK68" s="226"/>
      <c r="BL68" s="226"/>
      <c r="BM68" s="226"/>
      <c r="BN68" s="226"/>
      <c r="BO68" s="226"/>
      <c r="BP68" s="226"/>
      <c r="BQ68" s="226"/>
      <c r="BR68" s="226"/>
      <c r="BS68" s="226"/>
      <c r="BT68" s="226"/>
      <c r="BU68" s="226"/>
      <c r="BV68" s="226"/>
      <c r="BW68" s="226"/>
      <c r="BX68" s="226"/>
      <c r="BY68" s="226"/>
      <c r="BZ68" s="226"/>
      <c r="CA68" s="226"/>
      <c r="CB68" s="226"/>
      <c r="CC68" s="226"/>
      <c r="CD68" s="226"/>
      <c r="CE68" s="226"/>
      <c r="CF68" s="226"/>
      <c r="CG68" s="226"/>
      <c r="CH68" s="226"/>
      <c r="CI68" s="226"/>
      <c r="CJ68" s="226"/>
      <c r="CK68" s="226"/>
      <c r="CL68" s="226"/>
      <c r="CM68" s="226"/>
      <c r="CN68" s="226"/>
    </row>
    <row r="69" spans="2:93" ht="62.25" customHeight="1" x14ac:dyDescent="0.2">
      <c r="B69" s="194" t="s">
        <v>24</v>
      </c>
      <c r="C69" s="226"/>
      <c r="D69" s="226"/>
      <c r="E69" s="226"/>
      <c r="F69" s="226"/>
      <c r="G69" s="226"/>
      <c r="H69" s="226"/>
      <c r="I69" s="226"/>
      <c r="J69" s="226"/>
      <c r="K69" s="226"/>
      <c r="L69" s="226"/>
      <c r="M69" s="226"/>
      <c r="N69" s="226"/>
      <c r="O69" s="226"/>
      <c r="P69" s="226"/>
      <c r="Q69" s="226"/>
      <c r="R69" s="226"/>
      <c r="S69" s="226"/>
      <c r="T69" s="226"/>
      <c r="U69" s="226"/>
      <c r="V69" s="226"/>
      <c r="W69" s="226"/>
      <c r="X69" s="226"/>
      <c r="Y69" s="226"/>
      <c r="Z69" s="226"/>
      <c r="AA69" s="226"/>
      <c r="AB69" s="226"/>
      <c r="AC69" s="226"/>
      <c r="AD69" s="226"/>
      <c r="AE69" s="226"/>
      <c r="AF69" s="226"/>
      <c r="AG69" s="226"/>
      <c r="AH69" s="226"/>
      <c r="AI69" s="226"/>
      <c r="AJ69" s="226"/>
      <c r="AK69" s="226"/>
      <c r="AL69" s="226"/>
      <c r="AM69" s="226"/>
      <c r="AN69" s="226"/>
      <c r="AO69" s="226"/>
      <c r="AP69" s="226"/>
      <c r="AQ69" s="226"/>
      <c r="AR69" s="226"/>
      <c r="AS69" s="226"/>
      <c r="AT69" s="226"/>
      <c r="AU69" s="226"/>
      <c r="AV69" s="226"/>
      <c r="AW69" s="226"/>
      <c r="AX69" s="226"/>
      <c r="AY69" s="226"/>
      <c r="AZ69" s="226"/>
      <c r="BA69" s="226"/>
      <c r="BB69" s="226"/>
      <c r="BC69" s="226"/>
      <c r="BD69" s="226"/>
      <c r="BE69" s="226"/>
      <c r="BF69" s="226"/>
      <c r="BG69" s="226"/>
      <c r="BH69" s="226"/>
      <c r="BI69" s="226"/>
      <c r="BJ69" s="226"/>
      <c r="BK69" s="226"/>
      <c r="BL69" s="226"/>
      <c r="BM69" s="226"/>
      <c r="BN69" s="226"/>
      <c r="BO69" s="226"/>
      <c r="BP69" s="226"/>
      <c r="BQ69" s="226"/>
      <c r="BR69" s="226"/>
      <c r="BS69" s="226"/>
      <c r="BT69" s="226"/>
      <c r="BU69" s="226"/>
      <c r="BV69" s="226"/>
      <c r="BW69" s="226"/>
      <c r="BX69" s="226"/>
      <c r="BY69" s="226"/>
      <c r="BZ69" s="226"/>
      <c r="CA69" s="226"/>
      <c r="CB69" s="226"/>
      <c r="CC69" s="226"/>
      <c r="CD69" s="226"/>
      <c r="CE69" s="226"/>
      <c r="CF69" s="226"/>
      <c r="CG69" s="226"/>
      <c r="CH69" s="226"/>
      <c r="CI69" s="226"/>
      <c r="CJ69" s="226"/>
      <c r="CK69" s="226"/>
      <c r="CL69" s="226"/>
      <c r="CM69" s="226"/>
      <c r="CN69" s="226"/>
    </row>
    <row r="70" spans="2:93" ht="62.25" customHeight="1" x14ac:dyDescent="0.2">
      <c r="B70" s="194" t="s">
        <v>25</v>
      </c>
      <c r="C70" s="226"/>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6"/>
      <c r="AE70" s="226"/>
      <c r="AF70" s="226"/>
      <c r="AG70" s="226"/>
      <c r="AH70" s="226"/>
      <c r="AI70" s="226"/>
      <c r="AJ70" s="226"/>
      <c r="AK70" s="226"/>
      <c r="AL70" s="226"/>
      <c r="AM70" s="226"/>
      <c r="AN70" s="226"/>
      <c r="AO70" s="226"/>
      <c r="AP70" s="226"/>
      <c r="AQ70" s="226"/>
      <c r="AR70" s="226"/>
      <c r="AS70" s="226"/>
      <c r="AT70" s="226"/>
      <c r="AU70" s="226"/>
      <c r="AV70" s="226"/>
      <c r="AW70" s="226"/>
      <c r="AX70" s="226"/>
      <c r="AY70" s="226"/>
      <c r="AZ70" s="226"/>
      <c r="BA70" s="226"/>
      <c r="BB70" s="226"/>
      <c r="BC70" s="226"/>
      <c r="BD70" s="226"/>
      <c r="BE70" s="226"/>
      <c r="BF70" s="226"/>
      <c r="BG70" s="226"/>
      <c r="BH70" s="226"/>
      <c r="BI70" s="226"/>
      <c r="BJ70" s="226"/>
      <c r="BK70" s="226"/>
      <c r="BL70" s="226"/>
      <c r="BM70" s="226"/>
      <c r="BN70" s="226"/>
      <c r="BO70" s="226"/>
      <c r="BP70" s="226"/>
      <c r="BQ70" s="226"/>
      <c r="BR70" s="226"/>
      <c r="BS70" s="226"/>
      <c r="BT70" s="226"/>
      <c r="BU70" s="226"/>
      <c r="BV70" s="226"/>
      <c r="BW70" s="226"/>
      <c r="BX70" s="226"/>
      <c r="BY70" s="226"/>
      <c r="BZ70" s="226"/>
      <c r="CA70" s="226"/>
      <c r="CB70" s="226"/>
      <c r="CC70" s="226"/>
      <c r="CD70" s="226"/>
      <c r="CE70" s="226"/>
      <c r="CF70" s="226"/>
      <c r="CG70" s="226"/>
      <c r="CH70" s="226"/>
      <c r="CI70" s="226"/>
      <c r="CJ70" s="226"/>
      <c r="CK70" s="226"/>
      <c r="CL70" s="226"/>
      <c r="CM70" s="226"/>
      <c r="CN70" s="226"/>
    </row>
    <row r="71" spans="2:93" ht="62.25" customHeight="1" x14ac:dyDescent="0.2">
      <c r="B71" s="194" t="s">
        <v>26</v>
      </c>
      <c r="C71" s="226"/>
      <c r="D71" s="226"/>
      <c r="E71" s="226"/>
      <c r="F71" s="226"/>
      <c r="G71" s="226"/>
      <c r="H71" s="226"/>
      <c r="I71" s="226"/>
      <c r="J71" s="226"/>
      <c r="K71" s="226"/>
      <c r="L71" s="226"/>
      <c r="M71" s="226"/>
      <c r="N71" s="226"/>
      <c r="O71" s="226"/>
      <c r="P71" s="226"/>
      <c r="Q71" s="226"/>
      <c r="R71" s="226"/>
      <c r="S71" s="226"/>
      <c r="T71" s="226"/>
      <c r="U71" s="226"/>
      <c r="V71" s="226"/>
      <c r="W71" s="226"/>
      <c r="X71" s="226"/>
      <c r="Y71" s="226"/>
      <c r="Z71" s="226"/>
      <c r="AA71" s="226"/>
      <c r="AB71" s="226"/>
      <c r="AC71" s="226"/>
      <c r="AD71" s="226"/>
      <c r="AE71" s="226"/>
      <c r="AF71" s="226"/>
      <c r="AG71" s="226"/>
      <c r="AH71" s="226"/>
      <c r="AI71" s="226"/>
      <c r="AJ71" s="226"/>
      <c r="AK71" s="226"/>
      <c r="AL71" s="226"/>
      <c r="AM71" s="226"/>
      <c r="AN71" s="226"/>
      <c r="AO71" s="226"/>
      <c r="AP71" s="226"/>
      <c r="AQ71" s="226"/>
      <c r="AR71" s="226"/>
      <c r="AS71" s="226"/>
      <c r="AT71" s="226"/>
      <c r="AU71" s="226"/>
      <c r="AV71" s="226"/>
      <c r="AW71" s="226"/>
      <c r="AX71" s="226"/>
      <c r="AY71" s="226"/>
      <c r="AZ71" s="226"/>
      <c r="BA71" s="226"/>
      <c r="BB71" s="226"/>
      <c r="BC71" s="226"/>
      <c r="BD71" s="226"/>
      <c r="BE71" s="226"/>
      <c r="BF71" s="226"/>
      <c r="BG71" s="226"/>
      <c r="BH71" s="226"/>
      <c r="BI71" s="226"/>
      <c r="BJ71" s="226"/>
      <c r="BK71" s="226"/>
      <c r="BL71" s="226"/>
      <c r="BM71" s="226"/>
      <c r="BN71" s="226"/>
      <c r="BO71" s="226"/>
      <c r="BP71" s="226"/>
      <c r="BQ71" s="226"/>
      <c r="BR71" s="226"/>
      <c r="BS71" s="226"/>
      <c r="BT71" s="226"/>
      <c r="BU71" s="226"/>
      <c r="BV71" s="226"/>
      <c r="BW71" s="226"/>
      <c r="BX71" s="226"/>
      <c r="BY71" s="226"/>
      <c r="BZ71" s="226"/>
      <c r="CA71" s="226"/>
      <c r="CB71" s="226"/>
      <c r="CC71" s="226"/>
      <c r="CD71" s="226"/>
      <c r="CE71" s="226"/>
      <c r="CF71" s="226"/>
      <c r="CG71" s="226"/>
      <c r="CH71" s="226"/>
      <c r="CI71" s="226"/>
      <c r="CJ71" s="226"/>
      <c r="CK71" s="226"/>
      <c r="CL71" s="226"/>
      <c r="CM71" s="226"/>
      <c r="CN71" s="226"/>
    </row>
    <row r="72" spans="2:93" ht="62.25" customHeight="1" x14ac:dyDescent="0.2">
      <c r="B72" s="194" t="s">
        <v>27</v>
      </c>
      <c r="C72" s="226"/>
      <c r="D72" s="226"/>
      <c r="E72" s="226"/>
      <c r="F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E72" s="226"/>
      <c r="AF72" s="226"/>
      <c r="AG72" s="226"/>
      <c r="AH72" s="226"/>
      <c r="AI72" s="226"/>
      <c r="AJ72" s="226"/>
      <c r="AK72" s="226"/>
      <c r="AL72" s="226"/>
      <c r="AM72" s="226"/>
      <c r="AN72" s="226"/>
      <c r="AO72" s="226"/>
      <c r="AP72" s="226"/>
      <c r="AQ72" s="226"/>
      <c r="AR72" s="226"/>
      <c r="AS72" s="226"/>
      <c r="AT72" s="226"/>
      <c r="AU72" s="226"/>
      <c r="AV72" s="226"/>
      <c r="AW72" s="226"/>
      <c r="AX72" s="226"/>
      <c r="AY72" s="226"/>
      <c r="AZ72" s="226"/>
      <c r="BA72" s="226"/>
      <c r="BB72" s="226"/>
      <c r="BC72" s="226"/>
      <c r="BD72" s="226"/>
      <c r="BE72" s="226"/>
      <c r="BF72" s="226"/>
      <c r="BG72" s="226"/>
      <c r="BH72" s="226"/>
      <c r="BI72" s="226"/>
      <c r="BJ72" s="226"/>
      <c r="BK72" s="226"/>
      <c r="BL72" s="226"/>
      <c r="BM72" s="226"/>
      <c r="BN72" s="226"/>
      <c r="BO72" s="226"/>
      <c r="BP72" s="226"/>
      <c r="BQ72" s="226"/>
      <c r="BR72" s="226"/>
      <c r="BS72" s="226"/>
      <c r="BT72" s="226"/>
      <c r="BU72" s="226"/>
      <c r="BV72" s="226"/>
      <c r="BW72" s="226"/>
      <c r="BX72" s="226"/>
      <c r="BY72" s="226"/>
      <c r="BZ72" s="226"/>
      <c r="CA72" s="226"/>
      <c r="CB72" s="226"/>
      <c r="CC72" s="226"/>
      <c r="CD72" s="226"/>
      <c r="CE72" s="226"/>
      <c r="CF72" s="226"/>
      <c r="CG72" s="226"/>
      <c r="CH72" s="226"/>
      <c r="CI72" s="226"/>
      <c r="CJ72" s="226"/>
      <c r="CK72" s="226"/>
      <c r="CL72" s="226"/>
      <c r="CM72" s="226"/>
      <c r="CN72" s="226"/>
    </row>
    <row r="73" spans="2:93" ht="62.25" customHeight="1" x14ac:dyDescent="0.2">
      <c r="B73" s="194" t="s">
        <v>28</v>
      </c>
      <c r="C73" s="226"/>
      <c r="D73" s="226"/>
      <c r="E73" s="226"/>
      <c r="F73" s="226"/>
      <c r="G73" s="226"/>
      <c r="H73" s="226"/>
      <c r="I73" s="226"/>
      <c r="J73" s="226"/>
      <c r="K73" s="226"/>
      <c r="L73" s="226"/>
      <c r="M73" s="226"/>
      <c r="N73" s="226"/>
      <c r="O73" s="226"/>
      <c r="P73" s="226"/>
      <c r="Q73" s="226"/>
      <c r="R73" s="226"/>
      <c r="S73" s="226"/>
      <c r="T73" s="226"/>
      <c r="U73" s="226"/>
      <c r="V73" s="226"/>
      <c r="W73" s="226"/>
      <c r="X73" s="226"/>
      <c r="Y73" s="226"/>
      <c r="Z73" s="226"/>
      <c r="AA73" s="226"/>
      <c r="AB73" s="226"/>
      <c r="AC73" s="226"/>
      <c r="AD73" s="226"/>
      <c r="AE73" s="226"/>
      <c r="AF73" s="226"/>
      <c r="AG73" s="226"/>
      <c r="AH73" s="226"/>
      <c r="AI73" s="226"/>
      <c r="AJ73" s="226"/>
      <c r="AK73" s="226"/>
      <c r="AL73" s="226"/>
      <c r="AM73" s="226"/>
      <c r="AN73" s="226"/>
      <c r="AO73" s="226"/>
      <c r="AP73" s="226"/>
      <c r="AQ73" s="226"/>
      <c r="AR73" s="226"/>
      <c r="AS73" s="226"/>
      <c r="AT73" s="226"/>
      <c r="AU73" s="226"/>
      <c r="AV73" s="226"/>
      <c r="AW73" s="226"/>
      <c r="AX73" s="226"/>
      <c r="AY73" s="226"/>
      <c r="AZ73" s="226"/>
      <c r="BA73" s="226"/>
      <c r="BB73" s="226"/>
      <c r="BC73" s="226"/>
      <c r="BD73" s="226"/>
      <c r="BE73" s="226"/>
      <c r="BF73" s="226"/>
      <c r="BG73" s="226"/>
      <c r="BH73" s="226"/>
      <c r="BI73" s="226"/>
      <c r="BJ73" s="226"/>
      <c r="BK73" s="226"/>
      <c r="BL73" s="226"/>
      <c r="BM73" s="226"/>
      <c r="BN73" s="226"/>
      <c r="BO73" s="226"/>
      <c r="BP73" s="226"/>
      <c r="BQ73" s="226"/>
      <c r="BR73" s="226"/>
      <c r="BS73" s="226"/>
      <c r="BT73" s="226"/>
      <c r="BU73" s="226"/>
      <c r="BV73" s="226"/>
      <c r="BW73" s="226"/>
      <c r="BX73" s="226"/>
      <c r="BY73" s="226"/>
      <c r="BZ73" s="226"/>
      <c r="CA73" s="226"/>
      <c r="CB73" s="226"/>
      <c r="CC73" s="226"/>
      <c r="CD73" s="226"/>
      <c r="CE73" s="226"/>
      <c r="CF73" s="226"/>
      <c r="CG73" s="226"/>
      <c r="CH73" s="226"/>
      <c r="CI73" s="226"/>
      <c r="CJ73" s="226"/>
      <c r="CK73" s="226"/>
      <c r="CL73" s="226"/>
      <c r="CM73" s="226"/>
      <c r="CN73" s="226"/>
    </row>
    <row r="74" spans="2:93" ht="62.25" customHeight="1" x14ac:dyDescent="0.2">
      <c r="B74" s="194" t="s">
        <v>29</v>
      </c>
      <c r="C74" s="226"/>
      <c r="D74" s="226"/>
      <c r="E74" s="226"/>
      <c r="F74" s="226"/>
      <c r="G74" s="226"/>
      <c r="H74" s="226"/>
      <c r="I74" s="226"/>
      <c r="J74" s="226"/>
      <c r="K74" s="226"/>
      <c r="L74" s="226"/>
      <c r="M74" s="226"/>
      <c r="N74" s="226"/>
      <c r="O74" s="226"/>
      <c r="P74" s="226"/>
      <c r="Q74" s="226"/>
      <c r="R74" s="226"/>
      <c r="S74" s="226"/>
      <c r="T74" s="226"/>
      <c r="U74" s="226"/>
      <c r="V74" s="226"/>
      <c r="W74" s="226"/>
      <c r="X74" s="226"/>
      <c r="Y74" s="226"/>
      <c r="Z74" s="226"/>
      <c r="AA74" s="226"/>
      <c r="AB74" s="226"/>
      <c r="AC74" s="226"/>
      <c r="AD74" s="226"/>
      <c r="AE74" s="226"/>
      <c r="AF74" s="226"/>
      <c r="AG74" s="226"/>
      <c r="AH74" s="226"/>
      <c r="AI74" s="226"/>
      <c r="AJ74" s="226"/>
      <c r="AK74" s="226"/>
      <c r="AL74" s="226"/>
      <c r="AM74" s="226"/>
      <c r="AN74" s="226"/>
      <c r="AO74" s="226"/>
      <c r="AP74" s="226"/>
      <c r="AQ74" s="226"/>
      <c r="AR74" s="226"/>
      <c r="AS74" s="226"/>
      <c r="AT74" s="226"/>
      <c r="AU74" s="226"/>
      <c r="AV74" s="226"/>
      <c r="AW74" s="226"/>
      <c r="AX74" s="226"/>
      <c r="AY74" s="226"/>
      <c r="AZ74" s="226"/>
      <c r="BA74" s="226"/>
      <c r="BB74" s="226"/>
      <c r="BC74" s="226"/>
      <c r="BD74" s="226"/>
      <c r="BE74" s="226"/>
      <c r="BF74" s="226"/>
      <c r="BG74" s="226"/>
      <c r="BH74" s="226"/>
      <c r="BI74" s="226"/>
      <c r="BJ74" s="226"/>
      <c r="BK74" s="226"/>
      <c r="BL74" s="226"/>
      <c r="BM74" s="226"/>
      <c r="BN74" s="226"/>
      <c r="BO74" s="226"/>
      <c r="BP74" s="226"/>
      <c r="BQ74" s="226"/>
      <c r="BR74" s="226"/>
      <c r="BS74" s="226"/>
      <c r="BT74" s="226"/>
      <c r="BU74" s="226"/>
      <c r="BV74" s="226"/>
      <c r="BW74" s="226"/>
      <c r="BX74" s="226"/>
      <c r="BY74" s="226"/>
      <c r="BZ74" s="226"/>
      <c r="CA74" s="226"/>
      <c r="CB74" s="226"/>
      <c r="CC74" s="226"/>
      <c r="CD74" s="226"/>
      <c r="CE74" s="226"/>
      <c r="CF74" s="226"/>
      <c r="CG74" s="226"/>
      <c r="CH74" s="226"/>
      <c r="CI74" s="226"/>
      <c r="CJ74" s="226"/>
      <c r="CK74" s="226"/>
      <c r="CL74" s="226"/>
      <c r="CM74" s="226"/>
      <c r="CN74" s="226"/>
    </row>
    <row r="75" spans="2:93" ht="62.25" customHeight="1" x14ac:dyDescent="0.2">
      <c r="B75" s="194" t="s">
        <v>30</v>
      </c>
      <c r="C75" s="226"/>
      <c r="D75" s="226"/>
      <c r="E75" s="226"/>
      <c r="F75" s="226"/>
      <c r="G75" s="226"/>
      <c r="H75" s="226"/>
      <c r="I75" s="226"/>
      <c r="J75" s="226"/>
      <c r="K75" s="226"/>
      <c r="L75" s="226"/>
      <c r="M75" s="226"/>
      <c r="N75" s="226"/>
      <c r="O75" s="226"/>
      <c r="P75" s="226"/>
      <c r="Q75" s="226"/>
      <c r="R75" s="226"/>
      <c r="S75" s="226"/>
      <c r="T75" s="226"/>
      <c r="U75" s="226"/>
      <c r="V75" s="226"/>
      <c r="W75" s="226"/>
      <c r="X75" s="226"/>
      <c r="Y75" s="226"/>
      <c r="Z75" s="226"/>
      <c r="AA75" s="226"/>
      <c r="AB75" s="226"/>
      <c r="AC75" s="226"/>
      <c r="AD75" s="226"/>
      <c r="AE75" s="226"/>
      <c r="AF75" s="226"/>
      <c r="AG75" s="226"/>
      <c r="AH75" s="226"/>
      <c r="AI75" s="226"/>
      <c r="AJ75" s="226"/>
      <c r="AK75" s="226"/>
      <c r="AL75" s="226"/>
      <c r="AM75" s="226"/>
      <c r="AN75" s="226"/>
      <c r="AO75" s="226"/>
      <c r="AP75" s="226"/>
      <c r="AQ75" s="226"/>
      <c r="AR75" s="226"/>
      <c r="AS75" s="226"/>
      <c r="AT75" s="226"/>
      <c r="AU75" s="226"/>
      <c r="AV75" s="226"/>
      <c r="AW75" s="226"/>
      <c r="AX75" s="226"/>
      <c r="AY75" s="226"/>
      <c r="AZ75" s="226"/>
      <c r="BA75" s="226"/>
      <c r="BB75" s="226"/>
      <c r="BC75" s="226"/>
      <c r="BD75" s="226"/>
      <c r="BE75" s="226"/>
      <c r="BF75" s="226"/>
      <c r="BG75" s="226"/>
      <c r="BH75" s="226"/>
      <c r="BI75" s="226"/>
      <c r="BJ75" s="226"/>
      <c r="BK75" s="226"/>
      <c r="BL75" s="226"/>
      <c r="BM75" s="226"/>
      <c r="BN75" s="226"/>
      <c r="BO75" s="226"/>
      <c r="BP75" s="226"/>
      <c r="BQ75" s="226"/>
      <c r="BR75" s="226"/>
      <c r="BS75" s="226"/>
      <c r="BT75" s="226"/>
      <c r="BU75" s="226"/>
      <c r="BV75" s="226"/>
      <c r="BW75" s="226"/>
      <c r="BX75" s="226"/>
      <c r="BY75" s="226"/>
      <c r="BZ75" s="226"/>
      <c r="CA75" s="226"/>
      <c r="CB75" s="226"/>
      <c r="CC75" s="226"/>
      <c r="CD75" s="226"/>
      <c r="CE75" s="226"/>
      <c r="CF75" s="226"/>
      <c r="CG75" s="226"/>
      <c r="CH75" s="226"/>
      <c r="CI75" s="226"/>
      <c r="CJ75" s="226"/>
      <c r="CK75" s="226"/>
      <c r="CL75" s="226"/>
      <c r="CM75" s="226"/>
      <c r="CN75" s="226"/>
    </row>
    <row r="76" spans="2:93" ht="62.25" customHeight="1" x14ac:dyDescent="0.2">
      <c r="B76" s="194" t="s">
        <v>31</v>
      </c>
      <c r="C76" s="226"/>
      <c r="D76" s="226"/>
      <c r="E76" s="226"/>
      <c r="F76" s="226"/>
      <c r="G76" s="226"/>
      <c r="H76" s="226"/>
      <c r="I76" s="226"/>
      <c r="J76" s="226"/>
      <c r="K76" s="226"/>
      <c r="L76" s="226"/>
      <c r="M76" s="226"/>
      <c r="N76" s="226"/>
      <c r="O76" s="226"/>
      <c r="P76" s="226"/>
      <c r="Q76" s="226"/>
      <c r="R76" s="226"/>
      <c r="S76" s="226"/>
      <c r="T76" s="226"/>
      <c r="U76" s="226"/>
      <c r="V76" s="226"/>
      <c r="W76" s="226"/>
      <c r="X76" s="226"/>
      <c r="Y76" s="226"/>
      <c r="Z76" s="226"/>
      <c r="AA76" s="226"/>
      <c r="AB76" s="226"/>
      <c r="AC76" s="226"/>
      <c r="AD76" s="226"/>
      <c r="AE76" s="226"/>
      <c r="AF76" s="226"/>
      <c r="AG76" s="226"/>
      <c r="AH76" s="226"/>
      <c r="AI76" s="226"/>
      <c r="AJ76" s="226"/>
      <c r="AK76" s="226"/>
      <c r="AL76" s="226"/>
      <c r="AM76" s="226"/>
      <c r="AN76" s="226"/>
      <c r="AO76" s="226"/>
      <c r="AP76" s="226"/>
      <c r="AQ76" s="226"/>
      <c r="AR76" s="226"/>
      <c r="AS76" s="226"/>
      <c r="AT76" s="226"/>
      <c r="AU76" s="226"/>
      <c r="AV76" s="226"/>
      <c r="AW76" s="226"/>
      <c r="AX76" s="226"/>
      <c r="AY76" s="226"/>
      <c r="AZ76" s="226"/>
      <c r="BA76" s="226"/>
      <c r="BB76" s="226"/>
      <c r="BC76" s="226"/>
      <c r="BD76" s="226"/>
      <c r="BE76" s="226"/>
      <c r="BF76" s="226"/>
      <c r="BG76" s="226"/>
      <c r="BH76" s="226"/>
      <c r="BI76" s="226"/>
      <c r="BJ76" s="226"/>
      <c r="BK76" s="226"/>
      <c r="BL76" s="226"/>
      <c r="BM76" s="226"/>
      <c r="BN76" s="226"/>
      <c r="BO76" s="226"/>
      <c r="BP76" s="226"/>
      <c r="BQ76" s="226"/>
      <c r="BR76" s="226"/>
      <c r="BS76" s="226"/>
      <c r="BT76" s="226"/>
      <c r="BU76" s="226"/>
      <c r="BV76" s="226"/>
      <c r="BW76" s="226"/>
      <c r="BX76" s="226"/>
      <c r="BY76" s="226"/>
      <c r="BZ76" s="226"/>
      <c r="CA76" s="226"/>
      <c r="CB76" s="226"/>
      <c r="CC76" s="226"/>
      <c r="CD76" s="226"/>
      <c r="CE76" s="226"/>
      <c r="CF76" s="226"/>
      <c r="CG76" s="226"/>
      <c r="CH76" s="226"/>
      <c r="CI76" s="226"/>
      <c r="CJ76" s="226"/>
      <c r="CK76" s="226"/>
      <c r="CL76" s="226"/>
      <c r="CM76" s="226"/>
      <c r="CN76" s="226"/>
    </row>
    <row r="77" spans="2:93" ht="62.25" customHeight="1" x14ac:dyDescent="0.2">
      <c r="B77" s="194" t="s">
        <v>32</v>
      </c>
      <c r="C77" s="226"/>
      <c r="D77" s="226"/>
      <c r="E77" s="226"/>
      <c r="F77" s="226"/>
      <c r="G77" s="226"/>
      <c r="H77" s="226"/>
      <c r="I77" s="226"/>
      <c r="J77" s="226"/>
      <c r="K77" s="226"/>
      <c r="L77" s="226"/>
      <c r="M77" s="226"/>
      <c r="N77" s="226"/>
      <c r="O77" s="226"/>
      <c r="P77" s="226"/>
      <c r="Q77" s="226"/>
      <c r="R77" s="226"/>
      <c r="S77" s="226"/>
      <c r="T77" s="226"/>
      <c r="U77" s="226"/>
      <c r="V77" s="226"/>
      <c r="W77" s="226"/>
      <c r="X77" s="226"/>
      <c r="Y77" s="226"/>
      <c r="Z77" s="226"/>
      <c r="AA77" s="226"/>
      <c r="AB77" s="226"/>
      <c r="AC77" s="226"/>
      <c r="AD77" s="226"/>
      <c r="AE77" s="226"/>
      <c r="AF77" s="226"/>
      <c r="AG77" s="226"/>
      <c r="AH77" s="226"/>
      <c r="AI77" s="226"/>
      <c r="AJ77" s="226"/>
      <c r="AK77" s="226"/>
      <c r="AL77" s="226"/>
      <c r="AM77" s="226"/>
      <c r="AN77" s="226"/>
      <c r="AO77" s="226"/>
      <c r="AP77" s="226"/>
      <c r="AQ77" s="226"/>
      <c r="AR77" s="226"/>
      <c r="AS77" s="226"/>
      <c r="AT77" s="226"/>
      <c r="AU77" s="226"/>
      <c r="AV77" s="226"/>
      <c r="AW77" s="226"/>
      <c r="AX77" s="226"/>
      <c r="AY77" s="226"/>
      <c r="AZ77" s="226"/>
      <c r="BA77" s="226"/>
      <c r="BB77" s="226"/>
      <c r="BC77" s="226"/>
      <c r="BD77" s="226"/>
      <c r="BE77" s="226"/>
      <c r="BF77" s="226"/>
      <c r="BG77" s="226"/>
      <c r="BH77" s="226"/>
      <c r="BI77" s="226"/>
      <c r="BJ77" s="226"/>
      <c r="BK77" s="226"/>
      <c r="BL77" s="226"/>
      <c r="BM77" s="226"/>
      <c r="BN77" s="226"/>
      <c r="BO77" s="226"/>
      <c r="BP77" s="226"/>
      <c r="BQ77" s="226"/>
      <c r="BR77" s="226"/>
      <c r="BS77" s="226"/>
      <c r="BT77" s="226"/>
      <c r="BU77" s="226"/>
      <c r="BV77" s="226"/>
      <c r="BW77" s="226"/>
      <c r="BX77" s="226"/>
      <c r="BY77" s="226"/>
      <c r="BZ77" s="226"/>
      <c r="CA77" s="226"/>
      <c r="CB77" s="226"/>
      <c r="CC77" s="226"/>
      <c r="CD77" s="226"/>
      <c r="CE77" s="226"/>
      <c r="CF77" s="226"/>
      <c r="CG77" s="226"/>
      <c r="CH77" s="226"/>
      <c r="CI77" s="226"/>
      <c r="CJ77" s="226"/>
      <c r="CK77" s="226"/>
      <c r="CL77" s="226"/>
      <c r="CM77" s="226"/>
      <c r="CN77" s="226"/>
    </row>
    <row r="78" spans="2:93" x14ac:dyDescent="0.2">
      <c r="CO78" s="4" t="s">
        <v>135</v>
      </c>
    </row>
    <row r="79" spans="2:93" x14ac:dyDescent="0.2">
      <c r="C79" s="6">
        <v>2</v>
      </c>
      <c r="F79" s="6">
        <f>C79+1</f>
        <v>3</v>
      </c>
      <c r="I79" s="6">
        <f>F79+1</f>
        <v>4</v>
      </c>
      <c r="L79" s="6">
        <f>I79+1</f>
        <v>5</v>
      </c>
      <c r="O79" s="6">
        <f t="shared" ref="O79" si="63">L79+1</f>
        <v>6</v>
      </c>
      <c r="R79" s="6">
        <f t="shared" ref="R79" si="64">O79+1</f>
        <v>7</v>
      </c>
      <c r="U79" s="6">
        <f t="shared" ref="U79" si="65">R79+1</f>
        <v>8</v>
      </c>
      <c r="X79" s="6">
        <f t="shared" ref="X79" si="66">U79+1</f>
        <v>9</v>
      </c>
      <c r="AA79" s="6">
        <f t="shared" ref="AA79" si="67">X79+1</f>
        <v>10</v>
      </c>
      <c r="AD79" s="6">
        <f t="shared" ref="AD79" si="68">AA79+1</f>
        <v>11</v>
      </c>
      <c r="AG79" s="6">
        <f t="shared" ref="AG79" si="69">AD79+1</f>
        <v>12</v>
      </c>
      <c r="AJ79" s="6">
        <f t="shared" ref="AJ79" si="70">AG79+1</f>
        <v>13</v>
      </c>
      <c r="AM79" s="6">
        <f t="shared" ref="AM79" si="71">AJ79+1</f>
        <v>14</v>
      </c>
      <c r="AP79" s="6">
        <f t="shared" ref="AP79" si="72">AM79+1</f>
        <v>15</v>
      </c>
      <c r="AS79" s="6">
        <f t="shared" ref="AS79" si="73">AP79+1</f>
        <v>16</v>
      </c>
      <c r="AV79" s="6">
        <f t="shared" ref="AV79" si="74">AS79+1</f>
        <v>17</v>
      </c>
      <c r="AY79" s="6">
        <f t="shared" ref="AY79" si="75">AV79+1</f>
        <v>18</v>
      </c>
      <c r="BB79" s="6">
        <f t="shared" ref="BB79" si="76">AY79+1</f>
        <v>19</v>
      </c>
      <c r="BE79" s="6">
        <f t="shared" ref="BE79" si="77">BB79+1</f>
        <v>20</v>
      </c>
      <c r="BH79" s="6">
        <f t="shared" ref="BH79" si="78">BE79+1</f>
        <v>21</v>
      </c>
      <c r="BK79" s="6">
        <f t="shared" ref="BK79" si="79">BH79+1</f>
        <v>22</v>
      </c>
      <c r="BN79" s="6">
        <f t="shared" ref="BN79" si="80">BK79+1</f>
        <v>23</v>
      </c>
      <c r="BQ79" s="6">
        <f t="shared" ref="BQ79" si="81">BN79+1</f>
        <v>24</v>
      </c>
      <c r="BT79" s="6">
        <f t="shared" ref="BT79" si="82">BQ79+1</f>
        <v>25</v>
      </c>
      <c r="BW79" s="6">
        <f t="shared" ref="BW79" si="83">BT79+1</f>
        <v>26</v>
      </c>
      <c r="BZ79" s="6">
        <f t="shared" ref="BZ79" si="84">BW79+1</f>
        <v>27</v>
      </c>
      <c r="CC79" s="6">
        <f t="shared" ref="CC79" si="85">BZ79+1</f>
        <v>28</v>
      </c>
      <c r="CF79" s="6">
        <f t="shared" ref="CF79" si="86">CC79+1</f>
        <v>29</v>
      </c>
      <c r="CI79" s="6">
        <f t="shared" ref="CI79" si="87">CF79+1</f>
        <v>30</v>
      </c>
      <c r="CL79" s="6">
        <f t="shared" ref="CL79" si="88">CI79+1</f>
        <v>31</v>
      </c>
    </row>
    <row r="80" spans="2:93" x14ac:dyDescent="0.2">
      <c r="C80" s="213" t="s">
        <v>5189</v>
      </c>
      <c r="D80" s="213"/>
      <c r="E80" s="213"/>
      <c r="F80" s="213" t="s">
        <v>5190</v>
      </c>
      <c r="G80" s="213"/>
      <c r="H80" s="213"/>
      <c r="I80" s="213" t="s">
        <v>5191</v>
      </c>
      <c r="J80" s="213"/>
      <c r="K80" s="213"/>
      <c r="L80" s="213" t="s">
        <v>5192</v>
      </c>
      <c r="M80" s="213"/>
      <c r="N80" s="213"/>
      <c r="O80" s="213" t="s">
        <v>5193</v>
      </c>
      <c r="P80" s="213"/>
      <c r="Q80" s="213"/>
      <c r="R80" s="212" t="s">
        <v>5194</v>
      </c>
      <c r="S80" s="212"/>
      <c r="T80" s="212"/>
      <c r="U80" s="212" t="s">
        <v>5195</v>
      </c>
      <c r="V80" s="212"/>
      <c r="W80" s="212"/>
      <c r="X80" s="212" t="s">
        <v>5196</v>
      </c>
      <c r="Y80" s="212"/>
      <c r="Z80" s="212"/>
      <c r="AA80" s="212" t="s">
        <v>5197</v>
      </c>
      <c r="AB80" s="212"/>
      <c r="AC80" s="212"/>
      <c r="AD80" s="212" t="s">
        <v>5198</v>
      </c>
      <c r="AE80" s="212"/>
      <c r="AF80" s="212"/>
      <c r="AG80" s="212" t="s">
        <v>5199</v>
      </c>
      <c r="AH80" s="212"/>
      <c r="AI80" s="212"/>
      <c r="AJ80" s="212" t="s">
        <v>5200</v>
      </c>
      <c r="AK80" s="212"/>
      <c r="AL80" s="212"/>
      <c r="AM80" s="212" t="s">
        <v>5201</v>
      </c>
      <c r="AN80" s="212"/>
      <c r="AO80" s="212"/>
      <c r="AP80" s="212" t="s">
        <v>5202</v>
      </c>
      <c r="AQ80" s="212"/>
      <c r="AR80" s="212"/>
      <c r="AS80" s="212" t="s">
        <v>5203</v>
      </c>
      <c r="AT80" s="212"/>
      <c r="AU80" s="212"/>
      <c r="AV80" s="212" t="s">
        <v>5204</v>
      </c>
      <c r="AW80" s="212"/>
      <c r="AX80" s="212"/>
      <c r="AY80" s="212" t="s">
        <v>5205</v>
      </c>
      <c r="AZ80" s="212"/>
      <c r="BA80" s="212"/>
      <c r="BB80" s="212" t="s">
        <v>5206</v>
      </c>
      <c r="BC80" s="212"/>
      <c r="BD80" s="212"/>
      <c r="BE80" s="212" t="s">
        <v>5207</v>
      </c>
      <c r="BF80" s="212"/>
      <c r="BG80" s="212"/>
      <c r="BH80" s="212" t="s">
        <v>5208</v>
      </c>
      <c r="BI80" s="212"/>
      <c r="BJ80" s="212"/>
      <c r="BK80" s="212" t="s">
        <v>5209</v>
      </c>
      <c r="BL80" s="212"/>
      <c r="BM80" s="212"/>
      <c r="BN80" s="212" t="s">
        <v>5210</v>
      </c>
      <c r="BO80" s="212"/>
      <c r="BP80" s="212"/>
      <c r="BQ80" s="212" t="s">
        <v>5211</v>
      </c>
      <c r="BR80" s="212"/>
      <c r="BS80" s="212"/>
      <c r="BT80" s="212" t="s">
        <v>5212</v>
      </c>
      <c r="BU80" s="212"/>
      <c r="BV80" s="212"/>
      <c r="BW80" s="212" t="s">
        <v>5213</v>
      </c>
      <c r="BX80" s="212"/>
      <c r="BY80" s="212"/>
      <c r="BZ80" s="212" t="s">
        <v>5214</v>
      </c>
      <c r="CA80" s="212"/>
      <c r="CB80" s="212"/>
      <c r="CC80" s="212" t="s">
        <v>5215</v>
      </c>
      <c r="CD80" s="212"/>
      <c r="CE80" s="212"/>
      <c r="CF80" s="212" t="s">
        <v>5216</v>
      </c>
      <c r="CG80" s="212"/>
      <c r="CH80" s="212"/>
      <c r="CI80" s="212" t="s">
        <v>5217</v>
      </c>
      <c r="CJ80" s="212"/>
      <c r="CK80" s="212"/>
      <c r="CL80" s="212" t="s">
        <v>5218</v>
      </c>
      <c r="CM80" s="212"/>
      <c r="CN80" s="212"/>
    </row>
    <row r="81" spans="3:92" x14ac:dyDescent="0.2">
      <c r="C81" s="213" t="s">
        <v>5219</v>
      </c>
      <c r="D81" s="213"/>
      <c r="E81" s="213"/>
      <c r="F81" s="213" t="s">
        <v>5220</v>
      </c>
      <c r="G81" s="213"/>
      <c r="H81" s="213"/>
      <c r="I81" s="213" t="s">
        <v>5221</v>
      </c>
      <c r="J81" s="213"/>
      <c r="K81" s="213"/>
      <c r="L81" s="213" t="s">
        <v>5222</v>
      </c>
      <c r="M81" s="213"/>
      <c r="N81" s="213"/>
      <c r="O81" s="213" t="s">
        <v>5223</v>
      </c>
      <c r="P81" s="213"/>
      <c r="Q81" s="213"/>
      <c r="R81" s="212" t="s">
        <v>5224</v>
      </c>
      <c r="S81" s="212"/>
      <c r="T81" s="212"/>
      <c r="U81" s="212" t="s">
        <v>5225</v>
      </c>
      <c r="V81" s="212"/>
      <c r="W81" s="212"/>
      <c r="X81" s="212" t="s">
        <v>5226</v>
      </c>
      <c r="Y81" s="212"/>
      <c r="Z81" s="212"/>
      <c r="AA81" s="212" t="s">
        <v>5227</v>
      </c>
      <c r="AB81" s="212"/>
      <c r="AC81" s="212"/>
      <c r="AD81" s="212" t="s">
        <v>5228</v>
      </c>
      <c r="AE81" s="212"/>
      <c r="AF81" s="212"/>
      <c r="AG81" s="212" t="s">
        <v>5229</v>
      </c>
      <c r="AH81" s="212"/>
      <c r="AI81" s="212"/>
      <c r="AJ81" s="212" t="s">
        <v>5230</v>
      </c>
      <c r="AK81" s="212"/>
      <c r="AL81" s="212"/>
      <c r="AM81" s="212" t="s">
        <v>5231</v>
      </c>
      <c r="AN81" s="212"/>
      <c r="AO81" s="212"/>
      <c r="AP81" s="212" t="s">
        <v>5232</v>
      </c>
      <c r="AQ81" s="212"/>
      <c r="AR81" s="212"/>
      <c r="AS81" s="212" t="s">
        <v>5233</v>
      </c>
      <c r="AT81" s="212"/>
      <c r="AU81" s="212"/>
      <c r="AV81" s="212" t="s">
        <v>5234</v>
      </c>
      <c r="AW81" s="212"/>
      <c r="AX81" s="212"/>
      <c r="AY81" s="212" t="s">
        <v>5235</v>
      </c>
      <c r="AZ81" s="212"/>
      <c r="BA81" s="212"/>
      <c r="BB81" s="212" t="s">
        <v>5236</v>
      </c>
      <c r="BC81" s="212"/>
      <c r="BD81" s="212"/>
      <c r="BE81" s="212" t="s">
        <v>5237</v>
      </c>
      <c r="BF81" s="212"/>
      <c r="BG81" s="212"/>
      <c r="BH81" s="212" t="s">
        <v>5238</v>
      </c>
      <c r="BI81" s="212"/>
      <c r="BJ81" s="212"/>
      <c r="BK81" s="212" t="s">
        <v>5239</v>
      </c>
      <c r="BL81" s="212"/>
      <c r="BM81" s="212"/>
      <c r="BN81" s="212" t="s">
        <v>5240</v>
      </c>
      <c r="BO81" s="212"/>
      <c r="BP81" s="212"/>
      <c r="BQ81" s="212" t="s">
        <v>5241</v>
      </c>
      <c r="BR81" s="212"/>
      <c r="BS81" s="212"/>
      <c r="BT81" s="212" t="s">
        <v>5242</v>
      </c>
      <c r="BU81" s="212"/>
      <c r="BV81" s="212"/>
      <c r="BW81" s="212" t="s">
        <v>5243</v>
      </c>
      <c r="BX81" s="212"/>
      <c r="BY81" s="212"/>
      <c r="BZ81" s="212" t="s">
        <v>5244</v>
      </c>
      <c r="CA81" s="212"/>
      <c r="CB81" s="212"/>
      <c r="CC81" s="212" t="s">
        <v>5245</v>
      </c>
      <c r="CD81" s="212"/>
      <c r="CE81" s="212"/>
      <c r="CF81" s="212" t="s">
        <v>5246</v>
      </c>
      <c r="CG81" s="212"/>
      <c r="CH81" s="212"/>
      <c r="CI81" s="212" t="s">
        <v>5247</v>
      </c>
      <c r="CJ81" s="212"/>
      <c r="CK81" s="212"/>
      <c r="CL81" s="212" t="s">
        <v>5248</v>
      </c>
      <c r="CM81" s="212"/>
      <c r="CN81" s="212"/>
    </row>
  </sheetData>
  <mergeCells count="1540">
    <mergeCell ref="CC2:CE2"/>
    <mergeCell ref="CF2:CH2"/>
    <mergeCell ref="CI2:CK2"/>
    <mergeCell ref="CL2:CN2"/>
    <mergeCell ref="C1:E1"/>
    <mergeCell ref="C2:E2"/>
    <mergeCell ref="F2:H2"/>
    <mergeCell ref="I2:K2"/>
    <mergeCell ref="L2:N2"/>
    <mergeCell ref="O2:Q2"/>
    <mergeCell ref="R2:T2"/>
    <mergeCell ref="U2:W2"/>
    <mergeCell ref="X2:Z2"/>
    <mergeCell ref="AA2:AC2"/>
    <mergeCell ref="AD2:AF2"/>
    <mergeCell ref="AG2:AI2"/>
    <mergeCell ref="AJ2:AL2"/>
    <mergeCell ref="AM2:AO2"/>
    <mergeCell ref="AP2:AR2"/>
    <mergeCell ref="AS2:AU2"/>
    <mergeCell ref="AV2:AX2"/>
    <mergeCell ref="CI1:CK1"/>
    <mergeCell ref="CF1:CH1"/>
    <mergeCell ref="BZ1:CB1"/>
    <mergeCell ref="BT1:BV1"/>
    <mergeCell ref="BQ2:BS2"/>
    <mergeCell ref="BT2:BV2"/>
    <mergeCell ref="BN1:BP1"/>
    <mergeCell ref="BK2:BM2"/>
    <mergeCell ref="BN2:BP2"/>
    <mergeCell ref="BQ1:BS1"/>
    <mergeCell ref="BH1:BJ1"/>
    <mergeCell ref="CL41:CN41"/>
    <mergeCell ref="CL44:CN44"/>
    <mergeCell ref="CL45:CN45"/>
    <mergeCell ref="CL47:CN47"/>
    <mergeCell ref="CL34:CN34"/>
    <mergeCell ref="CL35:CN35"/>
    <mergeCell ref="CL36:CN36"/>
    <mergeCell ref="CL37:CN37"/>
    <mergeCell ref="CL38:CN38"/>
    <mergeCell ref="CL39:CN39"/>
    <mergeCell ref="CL72:CN72"/>
    <mergeCell ref="CL73:CN73"/>
    <mergeCell ref="CL74:CN74"/>
    <mergeCell ref="CL75:CN75"/>
    <mergeCell ref="CL76:CN76"/>
    <mergeCell ref="CL77:CN77"/>
    <mergeCell ref="CL66:CN66"/>
    <mergeCell ref="CL67:CN67"/>
    <mergeCell ref="CL68:CN68"/>
    <mergeCell ref="CL69:CN69"/>
    <mergeCell ref="CL70:CN70"/>
    <mergeCell ref="CL71:CN71"/>
    <mergeCell ref="CL60:CN60"/>
    <mergeCell ref="CL61:CN61"/>
    <mergeCell ref="CL62:CN62"/>
    <mergeCell ref="CL63:CN63"/>
    <mergeCell ref="CL64:CN64"/>
    <mergeCell ref="CL65:CN65"/>
    <mergeCell ref="CI58:CK58"/>
    <mergeCell ref="CI59:CK59"/>
    <mergeCell ref="CI60:CK60"/>
    <mergeCell ref="CI61:CK61"/>
    <mergeCell ref="CI62:CK62"/>
    <mergeCell ref="CI63:CK63"/>
    <mergeCell ref="CI52:CK52"/>
    <mergeCell ref="CI53:CK53"/>
    <mergeCell ref="CI54:CK54"/>
    <mergeCell ref="CI55:CK55"/>
    <mergeCell ref="CL54:CN54"/>
    <mergeCell ref="CL55:CN55"/>
    <mergeCell ref="CL56:CN56"/>
    <mergeCell ref="CL57:CN57"/>
    <mergeCell ref="CL58:CN58"/>
    <mergeCell ref="CL59:CN59"/>
    <mergeCell ref="CL48:CN48"/>
    <mergeCell ref="CL49:CN49"/>
    <mergeCell ref="CL50:CN50"/>
    <mergeCell ref="CL51:CN51"/>
    <mergeCell ref="CL52:CN52"/>
    <mergeCell ref="CL53:CN53"/>
    <mergeCell ref="CI39:CK39"/>
    <mergeCell ref="CI41:CK41"/>
    <mergeCell ref="CI44:CK44"/>
    <mergeCell ref="CI45:CK45"/>
    <mergeCell ref="CI32:CK32"/>
    <mergeCell ref="CI33:CK33"/>
    <mergeCell ref="CI34:CK34"/>
    <mergeCell ref="CI35:CK35"/>
    <mergeCell ref="CI36:CK36"/>
    <mergeCell ref="CI37:CK37"/>
    <mergeCell ref="CI76:CK76"/>
    <mergeCell ref="CI77:CK77"/>
    <mergeCell ref="CL1:CN1"/>
    <mergeCell ref="CL10:CN10"/>
    <mergeCell ref="CL16:CN16"/>
    <mergeCell ref="CL27:CN27"/>
    <mergeCell ref="CL28:CN28"/>
    <mergeCell ref="CL31:CN31"/>
    <mergeCell ref="CL32:CN32"/>
    <mergeCell ref="CL33:CN33"/>
    <mergeCell ref="CI70:CK70"/>
    <mergeCell ref="CI71:CK71"/>
    <mergeCell ref="CI72:CK72"/>
    <mergeCell ref="CI73:CK73"/>
    <mergeCell ref="CI74:CK74"/>
    <mergeCell ref="CI75:CK75"/>
    <mergeCell ref="CI64:CK64"/>
    <mergeCell ref="CI65:CK65"/>
    <mergeCell ref="CI66:CK66"/>
    <mergeCell ref="CI67:CK67"/>
    <mergeCell ref="CI68:CK68"/>
    <mergeCell ref="CI69:CK69"/>
    <mergeCell ref="CI27:CK27"/>
    <mergeCell ref="CI28:CK28"/>
    <mergeCell ref="CI31:CK31"/>
    <mergeCell ref="CF72:CH72"/>
    <mergeCell ref="CF73:CH73"/>
    <mergeCell ref="CF74:CH74"/>
    <mergeCell ref="CF75:CH75"/>
    <mergeCell ref="CF76:CH76"/>
    <mergeCell ref="CF48:CH48"/>
    <mergeCell ref="CF49:CH49"/>
    <mergeCell ref="CF50:CH50"/>
    <mergeCell ref="CF51:CH51"/>
    <mergeCell ref="CF52:CH52"/>
    <mergeCell ref="CF53:CH53"/>
    <mergeCell ref="CF41:CH41"/>
    <mergeCell ref="CF44:CH44"/>
    <mergeCell ref="CF45:CH45"/>
    <mergeCell ref="CF47:CH47"/>
    <mergeCell ref="CF34:CH34"/>
    <mergeCell ref="CF35:CH35"/>
    <mergeCell ref="CF36:CH36"/>
    <mergeCell ref="CF37:CH37"/>
    <mergeCell ref="CF38:CH38"/>
    <mergeCell ref="CF39:CH39"/>
    <mergeCell ref="CI56:CK56"/>
    <mergeCell ref="CI57:CK57"/>
    <mergeCell ref="CI47:CK47"/>
    <mergeCell ref="CI48:CK48"/>
    <mergeCell ref="CI49:CK49"/>
    <mergeCell ref="CI50:CK50"/>
    <mergeCell ref="CI51:CK51"/>
    <mergeCell ref="CI38:CK38"/>
    <mergeCell ref="CF77:CH77"/>
    <mergeCell ref="CF66:CH66"/>
    <mergeCell ref="CF67:CH67"/>
    <mergeCell ref="CF68:CH68"/>
    <mergeCell ref="CF69:CH69"/>
    <mergeCell ref="CF70:CH70"/>
    <mergeCell ref="CF71:CH71"/>
    <mergeCell ref="CF60:CH60"/>
    <mergeCell ref="CF61:CH61"/>
    <mergeCell ref="CF62:CH62"/>
    <mergeCell ref="CF63:CH63"/>
    <mergeCell ref="CF64:CH64"/>
    <mergeCell ref="CF65:CH65"/>
    <mergeCell ref="CF54:CH54"/>
    <mergeCell ref="CF55:CH55"/>
    <mergeCell ref="CF56:CH56"/>
    <mergeCell ref="CF57:CH57"/>
    <mergeCell ref="CF58:CH58"/>
    <mergeCell ref="CF59:CH59"/>
    <mergeCell ref="CF10:CH10"/>
    <mergeCell ref="CF16:CH16"/>
    <mergeCell ref="CF27:CH27"/>
    <mergeCell ref="CF28:CH28"/>
    <mergeCell ref="CF31:CH31"/>
    <mergeCell ref="CF32:CH32"/>
    <mergeCell ref="CF33:CH33"/>
    <mergeCell ref="CC70:CE70"/>
    <mergeCell ref="CC71:CE71"/>
    <mergeCell ref="CC72:CE72"/>
    <mergeCell ref="CC73:CE73"/>
    <mergeCell ref="CC74:CE74"/>
    <mergeCell ref="CC75:CE75"/>
    <mergeCell ref="CC64:CE64"/>
    <mergeCell ref="CC65:CE65"/>
    <mergeCell ref="CC66:CE66"/>
    <mergeCell ref="CC67:CE67"/>
    <mergeCell ref="CC68:CE68"/>
    <mergeCell ref="CC69:CE69"/>
    <mergeCell ref="CC58:CE58"/>
    <mergeCell ref="CC59:CE59"/>
    <mergeCell ref="CC60:CE60"/>
    <mergeCell ref="CC61:CE61"/>
    <mergeCell ref="CC62:CE62"/>
    <mergeCell ref="CC63:CE63"/>
    <mergeCell ref="CC52:CE52"/>
    <mergeCell ref="CC53:CE53"/>
    <mergeCell ref="CC54:CE54"/>
    <mergeCell ref="CC55:CE55"/>
    <mergeCell ref="CG17:CH17"/>
    <mergeCell ref="CC48:CE48"/>
    <mergeCell ref="CC49:CE49"/>
    <mergeCell ref="CC50:CE50"/>
    <mergeCell ref="CC51:CE51"/>
    <mergeCell ref="CC38:CE38"/>
    <mergeCell ref="CC39:CE39"/>
    <mergeCell ref="CC41:CE41"/>
    <mergeCell ref="CC44:CE44"/>
    <mergeCell ref="CC45:CE45"/>
    <mergeCell ref="CC32:CE32"/>
    <mergeCell ref="CC33:CE33"/>
    <mergeCell ref="CC34:CE34"/>
    <mergeCell ref="CC35:CE35"/>
    <mergeCell ref="CC36:CE36"/>
    <mergeCell ref="CC37:CE37"/>
    <mergeCell ref="CC76:CE76"/>
    <mergeCell ref="CC77:CE77"/>
    <mergeCell ref="BZ59:CB59"/>
    <mergeCell ref="CC1:CE1"/>
    <mergeCell ref="CC10:CE10"/>
    <mergeCell ref="CC16:CE16"/>
    <mergeCell ref="CC27:CE27"/>
    <mergeCell ref="CC28:CE28"/>
    <mergeCell ref="CC31:CE31"/>
    <mergeCell ref="BZ72:CB72"/>
    <mergeCell ref="BZ73:CB73"/>
    <mergeCell ref="BZ74:CB74"/>
    <mergeCell ref="BZ75:CB75"/>
    <mergeCell ref="BZ76:CB76"/>
    <mergeCell ref="BZ48:CB48"/>
    <mergeCell ref="BZ49:CB49"/>
    <mergeCell ref="BZ50:CB50"/>
    <mergeCell ref="BZ51:CB51"/>
    <mergeCell ref="BZ52:CB52"/>
    <mergeCell ref="BW76:BY76"/>
    <mergeCell ref="BW77:BY77"/>
    <mergeCell ref="BZ53:CB53"/>
    <mergeCell ref="BZ41:CB41"/>
    <mergeCell ref="BZ44:CB44"/>
    <mergeCell ref="BZ45:CB45"/>
    <mergeCell ref="BZ47:CB47"/>
    <mergeCell ref="BZ34:CB34"/>
    <mergeCell ref="BZ35:CB35"/>
    <mergeCell ref="BZ36:CB36"/>
    <mergeCell ref="BZ37:CB37"/>
    <mergeCell ref="BZ38:CB38"/>
    <mergeCell ref="BZ39:CB39"/>
    <mergeCell ref="CD17:CE17"/>
    <mergeCell ref="CC56:CE56"/>
    <mergeCell ref="CC57:CE57"/>
    <mergeCell ref="CC47:CE47"/>
    <mergeCell ref="BW66:BY66"/>
    <mergeCell ref="BW67:BY67"/>
    <mergeCell ref="BW49:BY49"/>
    <mergeCell ref="BW50:BY50"/>
    <mergeCell ref="BW51:BY51"/>
    <mergeCell ref="BW38:BY38"/>
    <mergeCell ref="BW39:BY39"/>
    <mergeCell ref="BW41:BY41"/>
    <mergeCell ref="BW44:BY44"/>
    <mergeCell ref="BW45:BY45"/>
    <mergeCell ref="BW32:BY32"/>
    <mergeCell ref="BW33:BY33"/>
    <mergeCell ref="BW34:BY34"/>
    <mergeCell ref="BW35:BY35"/>
    <mergeCell ref="BW36:BY36"/>
    <mergeCell ref="BZ77:CB77"/>
    <mergeCell ref="BZ66:CB66"/>
    <mergeCell ref="BZ67:CB67"/>
    <mergeCell ref="BZ68:CB68"/>
    <mergeCell ref="BZ69:CB69"/>
    <mergeCell ref="BZ70:CB70"/>
    <mergeCell ref="BZ71:CB71"/>
    <mergeCell ref="BZ60:CB60"/>
    <mergeCell ref="BZ61:CB61"/>
    <mergeCell ref="BZ62:CB62"/>
    <mergeCell ref="BZ63:CB63"/>
    <mergeCell ref="BZ64:CB64"/>
    <mergeCell ref="BZ65:CB65"/>
    <mergeCell ref="BZ54:CB54"/>
    <mergeCell ref="BZ55:CB55"/>
    <mergeCell ref="BZ56:CB56"/>
    <mergeCell ref="BZ57:CB57"/>
    <mergeCell ref="BZ58:CB58"/>
    <mergeCell ref="BW70:BY70"/>
    <mergeCell ref="BW71:BY71"/>
    <mergeCell ref="BW72:BY72"/>
    <mergeCell ref="BW73:BY73"/>
    <mergeCell ref="BW74:BY74"/>
    <mergeCell ref="BW75:BY75"/>
    <mergeCell ref="BW64:BY64"/>
    <mergeCell ref="BW65:BY65"/>
    <mergeCell ref="BW1:BY1"/>
    <mergeCell ref="BW10:BY10"/>
    <mergeCell ref="BW16:BY16"/>
    <mergeCell ref="BW27:BY27"/>
    <mergeCell ref="BW28:BY28"/>
    <mergeCell ref="BW31:BY31"/>
    <mergeCell ref="CA17:CB17"/>
    <mergeCell ref="BW68:BY68"/>
    <mergeCell ref="BW69:BY69"/>
    <mergeCell ref="BW58:BY58"/>
    <mergeCell ref="BW59:BY59"/>
    <mergeCell ref="BW60:BY60"/>
    <mergeCell ref="BW61:BY61"/>
    <mergeCell ref="BW62:BY62"/>
    <mergeCell ref="BW63:BY63"/>
    <mergeCell ref="BW52:BY52"/>
    <mergeCell ref="BW53:BY53"/>
    <mergeCell ref="BW54:BY54"/>
    <mergeCell ref="BW55:BY55"/>
    <mergeCell ref="BW37:BY37"/>
    <mergeCell ref="BW2:BY2"/>
    <mergeCell ref="BZ2:CB2"/>
    <mergeCell ref="BW56:BY56"/>
    <mergeCell ref="BW57:BY57"/>
    <mergeCell ref="BT51:BV51"/>
    <mergeCell ref="BT52:BV52"/>
    <mergeCell ref="BT53:BV53"/>
    <mergeCell ref="BT41:BV41"/>
    <mergeCell ref="BT44:BV44"/>
    <mergeCell ref="BT45:BV45"/>
    <mergeCell ref="BT47:BV47"/>
    <mergeCell ref="BT34:BV34"/>
    <mergeCell ref="BT35:BV35"/>
    <mergeCell ref="BT36:BV36"/>
    <mergeCell ref="BT37:BV37"/>
    <mergeCell ref="BT38:BV38"/>
    <mergeCell ref="BT39:BV39"/>
    <mergeCell ref="BZ10:CB10"/>
    <mergeCell ref="BZ16:CB16"/>
    <mergeCell ref="BZ27:CB27"/>
    <mergeCell ref="BZ28:CB28"/>
    <mergeCell ref="BZ31:CB31"/>
    <mergeCell ref="BZ32:CB32"/>
    <mergeCell ref="BZ33:CB33"/>
    <mergeCell ref="BU17:BV17"/>
    <mergeCell ref="BW47:BY47"/>
    <mergeCell ref="BW48:BY48"/>
    <mergeCell ref="BX17:BY17"/>
    <mergeCell ref="BT48:BV48"/>
    <mergeCell ref="BT49:BV49"/>
    <mergeCell ref="BT77:BV77"/>
    <mergeCell ref="BT66:BV66"/>
    <mergeCell ref="BT67:BV67"/>
    <mergeCell ref="BT68:BV68"/>
    <mergeCell ref="BT69:BV69"/>
    <mergeCell ref="BT70:BV70"/>
    <mergeCell ref="BT71:BV71"/>
    <mergeCell ref="BT60:BV60"/>
    <mergeCell ref="BT61:BV61"/>
    <mergeCell ref="BT62:BV62"/>
    <mergeCell ref="BT63:BV63"/>
    <mergeCell ref="BT64:BV64"/>
    <mergeCell ref="BT65:BV65"/>
    <mergeCell ref="BT54:BV54"/>
    <mergeCell ref="BT55:BV55"/>
    <mergeCell ref="BT56:BV56"/>
    <mergeCell ref="BT57:BV57"/>
    <mergeCell ref="BT58:BV58"/>
    <mergeCell ref="BT59:BV59"/>
    <mergeCell ref="BT72:BV72"/>
    <mergeCell ref="BT73:BV73"/>
    <mergeCell ref="BT74:BV74"/>
    <mergeCell ref="BT75:BV75"/>
    <mergeCell ref="BT76:BV76"/>
    <mergeCell ref="BQ10:BS10"/>
    <mergeCell ref="BQ16:BS16"/>
    <mergeCell ref="BQ27:BS27"/>
    <mergeCell ref="BQ28:BS28"/>
    <mergeCell ref="BQ31:BS31"/>
    <mergeCell ref="BT10:BV10"/>
    <mergeCell ref="BT16:BV16"/>
    <mergeCell ref="BT27:BV27"/>
    <mergeCell ref="BT28:BV28"/>
    <mergeCell ref="BT31:BV31"/>
    <mergeCell ref="BT32:BV32"/>
    <mergeCell ref="BT33:BV33"/>
    <mergeCell ref="BQ70:BS70"/>
    <mergeCell ref="BQ71:BS71"/>
    <mergeCell ref="BQ72:BS72"/>
    <mergeCell ref="BQ73:BS73"/>
    <mergeCell ref="BQ64:BS64"/>
    <mergeCell ref="BQ65:BS65"/>
    <mergeCell ref="BQ66:BS66"/>
    <mergeCell ref="BQ67:BS67"/>
    <mergeCell ref="BQ68:BS68"/>
    <mergeCell ref="BQ69:BS69"/>
    <mergeCell ref="BQ58:BS58"/>
    <mergeCell ref="BQ59:BS59"/>
    <mergeCell ref="BQ60:BS60"/>
    <mergeCell ref="BQ61:BS61"/>
    <mergeCell ref="BQ62:BS62"/>
    <mergeCell ref="BQ63:BS63"/>
    <mergeCell ref="BQ52:BS52"/>
    <mergeCell ref="BQ53:BS53"/>
    <mergeCell ref="BQ54:BS54"/>
    <mergeCell ref="BT50:BV50"/>
    <mergeCell ref="BN39:BP39"/>
    <mergeCell ref="BQ51:BS51"/>
    <mergeCell ref="BQ38:BS38"/>
    <mergeCell ref="BQ39:BS39"/>
    <mergeCell ref="BQ41:BS41"/>
    <mergeCell ref="BQ44:BS44"/>
    <mergeCell ref="BQ45:BS45"/>
    <mergeCell ref="BQ32:BS32"/>
    <mergeCell ref="BQ33:BS33"/>
    <mergeCell ref="BQ34:BS34"/>
    <mergeCell ref="BQ35:BS35"/>
    <mergeCell ref="BQ36:BS36"/>
    <mergeCell ref="BQ37:BS37"/>
    <mergeCell ref="BQ76:BS76"/>
    <mergeCell ref="BQ77:BS77"/>
    <mergeCell ref="BQ74:BS74"/>
    <mergeCell ref="BQ75:BS75"/>
    <mergeCell ref="BQ55:BS55"/>
    <mergeCell ref="BQ48:BS48"/>
    <mergeCell ref="BQ49:BS49"/>
    <mergeCell ref="BQ50:BS50"/>
    <mergeCell ref="BN77:BP77"/>
    <mergeCell ref="BN66:BP66"/>
    <mergeCell ref="BN67:BP67"/>
    <mergeCell ref="BN68:BP68"/>
    <mergeCell ref="BN69:BP69"/>
    <mergeCell ref="BN70:BP70"/>
    <mergeCell ref="BN71:BP71"/>
    <mergeCell ref="BN60:BP60"/>
    <mergeCell ref="BN61:BP61"/>
    <mergeCell ref="BN62:BP62"/>
    <mergeCell ref="BN63:BP63"/>
    <mergeCell ref="BN64:BP64"/>
    <mergeCell ref="BN65:BP65"/>
    <mergeCell ref="BN54:BP54"/>
    <mergeCell ref="BN55:BP55"/>
    <mergeCell ref="BN56:BP56"/>
    <mergeCell ref="BN57:BP57"/>
    <mergeCell ref="BN58:BP58"/>
    <mergeCell ref="BN59:BP59"/>
    <mergeCell ref="BN72:BP72"/>
    <mergeCell ref="BN73:BP73"/>
    <mergeCell ref="BN74:BP74"/>
    <mergeCell ref="BN75:BP75"/>
    <mergeCell ref="BN76:BP76"/>
    <mergeCell ref="BK69:BM69"/>
    <mergeCell ref="BK58:BM58"/>
    <mergeCell ref="BK59:BM59"/>
    <mergeCell ref="BK60:BM60"/>
    <mergeCell ref="BK61:BM61"/>
    <mergeCell ref="BK62:BM62"/>
    <mergeCell ref="BK63:BM63"/>
    <mergeCell ref="BK76:BM76"/>
    <mergeCell ref="BK53:BM53"/>
    <mergeCell ref="BK54:BM54"/>
    <mergeCell ref="BK55:BM55"/>
    <mergeCell ref="BK48:BM48"/>
    <mergeCell ref="BK49:BM49"/>
    <mergeCell ref="BK50:BM50"/>
    <mergeCell ref="BO17:BP17"/>
    <mergeCell ref="BR17:BS17"/>
    <mergeCell ref="BQ56:BS56"/>
    <mergeCell ref="BQ57:BS57"/>
    <mergeCell ref="BQ47:BS47"/>
    <mergeCell ref="BN48:BP48"/>
    <mergeCell ref="BN49:BP49"/>
    <mergeCell ref="BN50:BP50"/>
    <mergeCell ref="BN51:BP51"/>
    <mergeCell ref="BN52:BP52"/>
    <mergeCell ref="BN53:BP53"/>
    <mergeCell ref="BN41:BP41"/>
    <mergeCell ref="BN44:BP44"/>
    <mergeCell ref="BN45:BP45"/>
    <mergeCell ref="BN47:BP47"/>
    <mergeCell ref="BN34:BP34"/>
    <mergeCell ref="BN35:BP35"/>
    <mergeCell ref="BN36:BP36"/>
    <mergeCell ref="BK32:BM32"/>
    <mergeCell ref="BK33:BM33"/>
    <mergeCell ref="BK34:BM34"/>
    <mergeCell ref="BK35:BM35"/>
    <mergeCell ref="BK36:BM36"/>
    <mergeCell ref="BK37:BM37"/>
    <mergeCell ref="BN37:BP37"/>
    <mergeCell ref="BN38:BP38"/>
    <mergeCell ref="BK51:BM51"/>
    <mergeCell ref="BK38:BM38"/>
    <mergeCell ref="BK39:BM39"/>
    <mergeCell ref="BK41:BM41"/>
    <mergeCell ref="BK44:BM44"/>
    <mergeCell ref="BK45:BM45"/>
    <mergeCell ref="BK77:BM77"/>
    <mergeCell ref="BK1:BM1"/>
    <mergeCell ref="BK10:BM10"/>
    <mergeCell ref="BK16:BM16"/>
    <mergeCell ref="BK27:BM27"/>
    <mergeCell ref="BK28:BM28"/>
    <mergeCell ref="BK31:BM31"/>
    <mergeCell ref="BN10:BP10"/>
    <mergeCell ref="BN16:BP16"/>
    <mergeCell ref="BN27:BP27"/>
    <mergeCell ref="BN28:BP28"/>
    <mergeCell ref="BN31:BP31"/>
    <mergeCell ref="BN32:BP32"/>
    <mergeCell ref="BN33:BP33"/>
    <mergeCell ref="BK70:BM70"/>
    <mergeCell ref="BK71:BM71"/>
    <mergeCell ref="BK72:BM72"/>
    <mergeCell ref="BK73:BM73"/>
    <mergeCell ref="BK74:BM74"/>
    <mergeCell ref="BK75:BM75"/>
    <mergeCell ref="BK64:BM64"/>
    <mergeCell ref="BK65:BM65"/>
    <mergeCell ref="BK66:BM66"/>
    <mergeCell ref="BK67:BM67"/>
    <mergeCell ref="BK68:BM68"/>
    <mergeCell ref="BK52:BM52"/>
    <mergeCell ref="BH75:BJ75"/>
    <mergeCell ref="BH76:BJ76"/>
    <mergeCell ref="BH48:BJ48"/>
    <mergeCell ref="BH49:BJ49"/>
    <mergeCell ref="BH50:BJ50"/>
    <mergeCell ref="BH51:BJ51"/>
    <mergeCell ref="BH52:BJ52"/>
    <mergeCell ref="BH53:BJ53"/>
    <mergeCell ref="BH41:BJ41"/>
    <mergeCell ref="BH44:BJ44"/>
    <mergeCell ref="BH45:BJ45"/>
    <mergeCell ref="BH47:BJ47"/>
    <mergeCell ref="BH34:BJ34"/>
    <mergeCell ref="BH35:BJ35"/>
    <mergeCell ref="BH36:BJ36"/>
    <mergeCell ref="BH37:BJ37"/>
    <mergeCell ref="BH38:BJ38"/>
    <mergeCell ref="BH39:BJ39"/>
    <mergeCell ref="BE52:BG52"/>
    <mergeCell ref="BE53:BG53"/>
    <mergeCell ref="BE54:BG54"/>
    <mergeCell ref="BE55:BG55"/>
    <mergeCell ref="BE57:BG57"/>
    <mergeCell ref="BI17:BJ17"/>
    <mergeCell ref="BL17:BM17"/>
    <mergeCell ref="BK56:BM56"/>
    <mergeCell ref="BK57:BM57"/>
    <mergeCell ref="BK47:BM47"/>
    <mergeCell ref="BH77:BJ77"/>
    <mergeCell ref="BH66:BJ66"/>
    <mergeCell ref="BH67:BJ67"/>
    <mergeCell ref="BH68:BJ68"/>
    <mergeCell ref="BH69:BJ69"/>
    <mergeCell ref="BH70:BJ70"/>
    <mergeCell ref="BH71:BJ71"/>
    <mergeCell ref="BH60:BJ60"/>
    <mergeCell ref="BH61:BJ61"/>
    <mergeCell ref="BH62:BJ62"/>
    <mergeCell ref="BH63:BJ63"/>
    <mergeCell ref="BH64:BJ64"/>
    <mergeCell ref="BH65:BJ65"/>
    <mergeCell ref="BH54:BJ54"/>
    <mergeCell ref="BH55:BJ55"/>
    <mergeCell ref="BH56:BJ56"/>
    <mergeCell ref="BH57:BJ57"/>
    <mergeCell ref="BH58:BJ58"/>
    <mergeCell ref="BH59:BJ59"/>
    <mergeCell ref="BH72:BJ72"/>
    <mergeCell ref="BH73:BJ73"/>
    <mergeCell ref="BH74:BJ74"/>
    <mergeCell ref="BE70:BG70"/>
    <mergeCell ref="BE71:BG71"/>
    <mergeCell ref="BE72:BG72"/>
    <mergeCell ref="BE73:BG73"/>
    <mergeCell ref="BE74:BG74"/>
    <mergeCell ref="BE75:BG75"/>
    <mergeCell ref="BE64:BG64"/>
    <mergeCell ref="BE65:BG65"/>
    <mergeCell ref="BE66:BG66"/>
    <mergeCell ref="BE67:BG67"/>
    <mergeCell ref="BE68:BG68"/>
    <mergeCell ref="BE69:BG69"/>
    <mergeCell ref="BE58:BG58"/>
    <mergeCell ref="BE59:BG59"/>
    <mergeCell ref="BE60:BG60"/>
    <mergeCell ref="BE61:BG61"/>
    <mergeCell ref="BE62:BG62"/>
    <mergeCell ref="BE63:BG63"/>
    <mergeCell ref="BE2:BG2"/>
    <mergeCell ref="BH2:BJ2"/>
    <mergeCell ref="BE48:BG48"/>
    <mergeCell ref="BE49:BG49"/>
    <mergeCell ref="BE50:BG50"/>
    <mergeCell ref="BE51:BG51"/>
    <mergeCell ref="BE38:BG38"/>
    <mergeCell ref="BE39:BG39"/>
    <mergeCell ref="BE41:BG41"/>
    <mergeCell ref="BE44:BG44"/>
    <mergeCell ref="BE45:BG45"/>
    <mergeCell ref="BE32:BG32"/>
    <mergeCell ref="BE33:BG33"/>
    <mergeCell ref="BE34:BG34"/>
    <mergeCell ref="BE35:BG35"/>
    <mergeCell ref="BE36:BG36"/>
    <mergeCell ref="BE37:BG37"/>
    <mergeCell ref="BE47:BG47"/>
    <mergeCell ref="BH10:BJ10"/>
    <mergeCell ref="BH16:BJ16"/>
    <mergeCell ref="BH27:BJ27"/>
    <mergeCell ref="BH28:BJ28"/>
    <mergeCell ref="BH31:BJ31"/>
    <mergeCell ref="BH32:BJ32"/>
    <mergeCell ref="BH33:BJ33"/>
    <mergeCell ref="BE76:BG76"/>
    <mergeCell ref="BE77:BG77"/>
    <mergeCell ref="BE1:BG1"/>
    <mergeCell ref="BE10:BG10"/>
    <mergeCell ref="BE16:BG16"/>
    <mergeCell ref="BE27:BG27"/>
    <mergeCell ref="BE28:BG28"/>
    <mergeCell ref="BE31:BG31"/>
    <mergeCell ref="BB72:BD72"/>
    <mergeCell ref="BB73:BD73"/>
    <mergeCell ref="BB74:BD74"/>
    <mergeCell ref="BB75:BD75"/>
    <mergeCell ref="BB76:BD76"/>
    <mergeCell ref="BB48:BD48"/>
    <mergeCell ref="BB49:BD49"/>
    <mergeCell ref="BB50:BD50"/>
    <mergeCell ref="BB51:BD51"/>
    <mergeCell ref="BB52:BD52"/>
    <mergeCell ref="BB53:BD53"/>
    <mergeCell ref="BB41:BD41"/>
    <mergeCell ref="BB44:BD44"/>
    <mergeCell ref="BB45:BD45"/>
    <mergeCell ref="BB47:BD47"/>
    <mergeCell ref="BB34:BD34"/>
    <mergeCell ref="BB35:BD35"/>
    <mergeCell ref="BB36:BD36"/>
    <mergeCell ref="BB37:BD37"/>
    <mergeCell ref="BB38:BD38"/>
    <mergeCell ref="BB39:BD39"/>
    <mergeCell ref="BC17:BD17"/>
    <mergeCell ref="BF17:BG17"/>
    <mergeCell ref="BE56:BG56"/>
    <mergeCell ref="BB2:BD2"/>
    <mergeCell ref="BB77:BD77"/>
    <mergeCell ref="BB66:BD66"/>
    <mergeCell ref="BB67:BD67"/>
    <mergeCell ref="BB68:BD68"/>
    <mergeCell ref="BB69:BD69"/>
    <mergeCell ref="BB70:BD70"/>
    <mergeCell ref="BB71:BD71"/>
    <mergeCell ref="BB60:BD60"/>
    <mergeCell ref="BB61:BD61"/>
    <mergeCell ref="BB62:BD62"/>
    <mergeCell ref="BB63:BD63"/>
    <mergeCell ref="BB64:BD64"/>
    <mergeCell ref="BB65:BD65"/>
    <mergeCell ref="BB54:BD54"/>
    <mergeCell ref="BB55:BD55"/>
    <mergeCell ref="BB56:BD56"/>
    <mergeCell ref="BB57:BD57"/>
    <mergeCell ref="BB58:BD58"/>
    <mergeCell ref="BB59:BD59"/>
    <mergeCell ref="AY77:BA77"/>
    <mergeCell ref="BB1:BD1"/>
    <mergeCell ref="BB10:BD10"/>
    <mergeCell ref="BB16:BD16"/>
    <mergeCell ref="BB27:BD27"/>
    <mergeCell ref="BB28:BD28"/>
    <mergeCell ref="BB31:BD31"/>
    <mergeCell ref="BB32:BD32"/>
    <mergeCell ref="BB33:BD33"/>
    <mergeCell ref="AY70:BA70"/>
    <mergeCell ref="AY71:BA71"/>
    <mergeCell ref="AY72:BA72"/>
    <mergeCell ref="AY73:BA73"/>
    <mergeCell ref="AY74:BA74"/>
    <mergeCell ref="AY75:BA75"/>
    <mergeCell ref="AY64:BA64"/>
    <mergeCell ref="AY65:BA65"/>
    <mergeCell ref="AY66:BA66"/>
    <mergeCell ref="AY67:BA67"/>
    <mergeCell ref="AY68:BA68"/>
    <mergeCell ref="AY69:BA69"/>
    <mergeCell ref="AY58:BA58"/>
    <mergeCell ref="AY59:BA59"/>
    <mergeCell ref="AY60:BA60"/>
    <mergeCell ref="AY61:BA61"/>
    <mergeCell ref="AY62:BA62"/>
    <mergeCell ref="AY63:BA63"/>
    <mergeCell ref="AY52:BA52"/>
    <mergeCell ref="AY53:BA53"/>
    <mergeCell ref="AY54:BA54"/>
    <mergeCell ref="AY55:BA55"/>
    <mergeCell ref="AY2:BA2"/>
    <mergeCell ref="AY47:BA47"/>
    <mergeCell ref="AY48:BA48"/>
    <mergeCell ref="AY49:BA49"/>
    <mergeCell ref="AY50:BA50"/>
    <mergeCell ref="AY51:BA51"/>
    <mergeCell ref="AY38:BA38"/>
    <mergeCell ref="AY39:BA39"/>
    <mergeCell ref="AY41:BA41"/>
    <mergeCell ref="AY44:BA44"/>
    <mergeCell ref="AY45:BA45"/>
    <mergeCell ref="AY32:BA32"/>
    <mergeCell ref="AY33:BA33"/>
    <mergeCell ref="AY34:BA34"/>
    <mergeCell ref="AY35:BA35"/>
    <mergeCell ref="AY36:BA36"/>
    <mergeCell ref="AY37:BA37"/>
    <mergeCell ref="AY76:BA76"/>
    <mergeCell ref="AV59:AX59"/>
    <mergeCell ref="AY1:BA1"/>
    <mergeCell ref="AY10:BA10"/>
    <mergeCell ref="AY16:BA16"/>
    <mergeCell ref="AY27:BA27"/>
    <mergeCell ref="AY28:BA28"/>
    <mergeCell ref="AY31:BA31"/>
    <mergeCell ref="AV72:AX72"/>
    <mergeCell ref="AV73:AX73"/>
    <mergeCell ref="AV74:AX74"/>
    <mergeCell ref="AV75:AX75"/>
    <mergeCell ref="AV76:AX76"/>
    <mergeCell ref="AV48:AX48"/>
    <mergeCell ref="AV49:AX49"/>
    <mergeCell ref="AV50:AX50"/>
    <mergeCell ref="AV51:AX51"/>
    <mergeCell ref="AV52:AX52"/>
    <mergeCell ref="AV53:AX53"/>
    <mergeCell ref="AV41:AX41"/>
    <mergeCell ref="AV44:AX44"/>
    <mergeCell ref="AV45:AX45"/>
    <mergeCell ref="AV47:AX47"/>
    <mergeCell ref="AV34:AX34"/>
    <mergeCell ref="AV35:AX35"/>
    <mergeCell ref="AV36:AX36"/>
    <mergeCell ref="AV37:AX37"/>
    <mergeCell ref="AV38:AX38"/>
    <mergeCell ref="AV39:AX39"/>
    <mergeCell ref="AW17:AX17"/>
    <mergeCell ref="AZ17:BA17"/>
    <mergeCell ref="AY56:BA56"/>
    <mergeCell ref="AY57:BA57"/>
    <mergeCell ref="AS68:AU68"/>
    <mergeCell ref="AS69:AU69"/>
    <mergeCell ref="AS58:AU58"/>
    <mergeCell ref="AS59:AU59"/>
    <mergeCell ref="AS60:AU60"/>
    <mergeCell ref="AS61:AU61"/>
    <mergeCell ref="AS62:AU62"/>
    <mergeCell ref="AS63:AU63"/>
    <mergeCell ref="AS52:AU52"/>
    <mergeCell ref="AS53:AU53"/>
    <mergeCell ref="AS54:AU54"/>
    <mergeCell ref="AS55:AU55"/>
    <mergeCell ref="AS48:AU48"/>
    <mergeCell ref="AS49:AU49"/>
    <mergeCell ref="AV77:AX77"/>
    <mergeCell ref="AV66:AX66"/>
    <mergeCell ref="AV67:AX67"/>
    <mergeCell ref="AV68:AX68"/>
    <mergeCell ref="AV69:AX69"/>
    <mergeCell ref="AV70:AX70"/>
    <mergeCell ref="AV71:AX71"/>
    <mergeCell ref="AV60:AX60"/>
    <mergeCell ref="AV61:AX61"/>
    <mergeCell ref="AV62:AX62"/>
    <mergeCell ref="AV63:AX63"/>
    <mergeCell ref="AV64:AX64"/>
    <mergeCell ref="AV65:AX65"/>
    <mergeCell ref="AV54:AX54"/>
    <mergeCell ref="AV55:AX55"/>
    <mergeCell ref="AV56:AX56"/>
    <mergeCell ref="AV57:AX57"/>
    <mergeCell ref="AV58:AX58"/>
    <mergeCell ref="AS32:AU32"/>
    <mergeCell ref="AS33:AU33"/>
    <mergeCell ref="AS34:AU34"/>
    <mergeCell ref="AS35:AU35"/>
    <mergeCell ref="AS36:AU36"/>
    <mergeCell ref="AS37:AU37"/>
    <mergeCell ref="AS76:AU76"/>
    <mergeCell ref="AS77:AU77"/>
    <mergeCell ref="AS1:AU1"/>
    <mergeCell ref="AS10:AU10"/>
    <mergeCell ref="AS16:AU16"/>
    <mergeCell ref="AS27:AU27"/>
    <mergeCell ref="AS28:AU28"/>
    <mergeCell ref="AS31:AU31"/>
    <mergeCell ref="AV1:AX1"/>
    <mergeCell ref="AV10:AX10"/>
    <mergeCell ref="AV16:AX16"/>
    <mergeCell ref="AV27:AX27"/>
    <mergeCell ref="AV28:AX28"/>
    <mergeCell ref="AV31:AX31"/>
    <mergeCell ref="AV32:AX32"/>
    <mergeCell ref="AV33:AX33"/>
    <mergeCell ref="AS70:AU70"/>
    <mergeCell ref="AS71:AU71"/>
    <mergeCell ref="AS72:AU72"/>
    <mergeCell ref="AS73:AU73"/>
    <mergeCell ref="AS74:AU74"/>
    <mergeCell ref="AS75:AU75"/>
    <mergeCell ref="AS64:AU64"/>
    <mergeCell ref="AS65:AU65"/>
    <mergeCell ref="AS66:AU66"/>
    <mergeCell ref="AS67:AU67"/>
    <mergeCell ref="AP41:AR41"/>
    <mergeCell ref="AP44:AR44"/>
    <mergeCell ref="AP45:AR45"/>
    <mergeCell ref="AP47:AR47"/>
    <mergeCell ref="AP34:AR34"/>
    <mergeCell ref="AP35:AR35"/>
    <mergeCell ref="AP36:AR36"/>
    <mergeCell ref="AP37:AR37"/>
    <mergeCell ref="AP38:AR38"/>
    <mergeCell ref="AP39:AR39"/>
    <mergeCell ref="AS50:AU50"/>
    <mergeCell ref="AS51:AU51"/>
    <mergeCell ref="AS38:AU38"/>
    <mergeCell ref="AS39:AU39"/>
    <mergeCell ref="AS41:AU41"/>
    <mergeCell ref="AS44:AU44"/>
    <mergeCell ref="AS45:AU45"/>
    <mergeCell ref="AT17:AU17"/>
    <mergeCell ref="AS56:AU56"/>
    <mergeCell ref="AS57:AU57"/>
    <mergeCell ref="AS47:AU47"/>
    <mergeCell ref="AP77:AR77"/>
    <mergeCell ref="AP66:AR66"/>
    <mergeCell ref="AP67:AR67"/>
    <mergeCell ref="AP68:AR68"/>
    <mergeCell ref="AP69:AR69"/>
    <mergeCell ref="AP70:AR70"/>
    <mergeCell ref="AP71:AR71"/>
    <mergeCell ref="AP60:AR60"/>
    <mergeCell ref="AP61:AR61"/>
    <mergeCell ref="AP62:AR62"/>
    <mergeCell ref="AP63:AR63"/>
    <mergeCell ref="AP64:AR64"/>
    <mergeCell ref="AP65:AR65"/>
    <mergeCell ref="AP54:AR54"/>
    <mergeCell ref="AP55:AR55"/>
    <mergeCell ref="AP56:AR56"/>
    <mergeCell ref="AP57:AR57"/>
    <mergeCell ref="AP58:AR58"/>
    <mergeCell ref="AP59:AR59"/>
    <mergeCell ref="AP72:AR72"/>
    <mergeCell ref="AP73:AR73"/>
    <mergeCell ref="AP74:AR74"/>
    <mergeCell ref="AP75:AR75"/>
    <mergeCell ref="AP76:AR76"/>
    <mergeCell ref="AP48:AR48"/>
    <mergeCell ref="AP49:AR49"/>
    <mergeCell ref="AP50:AR50"/>
    <mergeCell ref="AP51:AR51"/>
    <mergeCell ref="AP1:AR1"/>
    <mergeCell ref="AP10:AR10"/>
    <mergeCell ref="AP16:AR16"/>
    <mergeCell ref="AP27:AR27"/>
    <mergeCell ref="AP28:AR28"/>
    <mergeCell ref="AP31:AR31"/>
    <mergeCell ref="AP32:AR32"/>
    <mergeCell ref="AP33:AR33"/>
    <mergeCell ref="AM70:AO70"/>
    <mergeCell ref="AM71:AO71"/>
    <mergeCell ref="AM72:AO72"/>
    <mergeCell ref="AM73:AO73"/>
    <mergeCell ref="AM74:AO74"/>
    <mergeCell ref="AM75:AO75"/>
    <mergeCell ref="AM64:AO64"/>
    <mergeCell ref="AM65:AO65"/>
    <mergeCell ref="AM66:AO66"/>
    <mergeCell ref="AM67:AO67"/>
    <mergeCell ref="AM68:AO68"/>
    <mergeCell ref="AM69:AO69"/>
    <mergeCell ref="AM58:AO58"/>
    <mergeCell ref="AM62:AO62"/>
    <mergeCell ref="AM63:AO63"/>
    <mergeCell ref="AM52:AO52"/>
    <mergeCell ref="AM53:AO53"/>
    <mergeCell ref="AM54:AO54"/>
    <mergeCell ref="AM55:AO55"/>
    <mergeCell ref="AM48:AO48"/>
    <mergeCell ref="AM49:AO49"/>
    <mergeCell ref="AQ17:AR17"/>
    <mergeCell ref="AP52:AR52"/>
    <mergeCell ref="AP53:AR53"/>
    <mergeCell ref="AJ63:AL63"/>
    <mergeCell ref="AJ64:AL64"/>
    <mergeCell ref="AJ65:AL65"/>
    <mergeCell ref="AJ54:AL54"/>
    <mergeCell ref="AJ55:AL55"/>
    <mergeCell ref="AM76:AO76"/>
    <mergeCell ref="AM77:AO77"/>
    <mergeCell ref="AM1:AO1"/>
    <mergeCell ref="AM10:AO10"/>
    <mergeCell ref="AM16:AO16"/>
    <mergeCell ref="AM27:AO27"/>
    <mergeCell ref="AM28:AO28"/>
    <mergeCell ref="AM31:AO31"/>
    <mergeCell ref="AM56:AO56"/>
    <mergeCell ref="AM57:AO57"/>
    <mergeCell ref="AM47:AO47"/>
    <mergeCell ref="AJ48:AL48"/>
    <mergeCell ref="AJ49:AL49"/>
    <mergeCell ref="AJ50:AL50"/>
    <mergeCell ref="AJ51:AL51"/>
    <mergeCell ref="AJ52:AL52"/>
    <mergeCell ref="AJ53:AL53"/>
    <mergeCell ref="AJ41:AL41"/>
    <mergeCell ref="AJ44:AL44"/>
    <mergeCell ref="AJ45:AL45"/>
    <mergeCell ref="AJ47:AL47"/>
    <mergeCell ref="AJ34:AL34"/>
    <mergeCell ref="AJ35:AL35"/>
    <mergeCell ref="AJ36:AL36"/>
    <mergeCell ref="AJ37:AL37"/>
    <mergeCell ref="AJ38:AL38"/>
    <mergeCell ref="AJ39:AL39"/>
    <mergeCell ref="AJ58:AL58"/>
    <mergeCell ref="AG38:AI38"/>
    <mergeCell ref="AG39:AI39"/>
    <mergeCell ref="AG41:AI41"/>
    <mergeCell ref="AG44:AI44"/>
    <mergeCell ref="AG45:AI45"/>
    <mergeCell ref="AG32:AI32"/>
    <mergeCell ref="AG33:AI33"/>
    <mergeCell ref="AG34:AI34"/>
    <mergeCell ref="AG35:AI35"/>
    <mergeCell ref="AG36:AI36"/>
    <mergeCell ref="AG37:AI37"/>
    <mergeCell ref="AM38:AO38"/>
    <mergeCell ref="AM39:AO39"/>
    <mergeCell ref="AM41:AO41"/>
    <mergeCell ref="AM44:AO44"/>
    <mergeCell ref="AM45:AO45"/>
    <mergeCell ref="AM32:AO32"/>
    <mergeCell ref="AM33:AO33"/>
    <mergeCell ref="AM34:AO34"/>
    <mergeCell ref="AM35:AO35"/>
    <mergeCell ref="AM36:AO36"/>
    <mergeCell ref="AM37:AO37"/>
    <mergeCell ref="AJ56:AL56"/>
    <mergeCell ref="AJ57:AL57"/>
    <mergeCell ref="AG69:AI69"/>
    <mergeCell ref="AG58:AI58"/>
    <mergeCell ref="AG59:AI59"/>
    <mergeCell ref="AG60:AI60"/>
    <mergeCell ref="AG61:AI61"/>
    <mergeCell ref="AG62:AI62"/>
    <mergeCell ref="AG63:AI63"/>
    <mergeCell ref="AG52:AI52"/>
    <mergeCell ref="AG53:AI53"/>
    <mergeCell ref="AG54:AI54"/>
    <mergeCell ref="AJ77:AL77"/>
    <mergeCell ref="AJ70:AL70"/>
    <mergeCell ref="AM50:AO50"/>
    <mergeCell ref="AM51:AO51"/>
    <mergeCell ref="AJ66:AL66"/>
    <mergeCell ref="AJ67:AL67"/>
    <mergeCell ref="AJ68:AL68"/>
    <mergeCell ref="AJ69:AL69"/>
    <mergeCell ref="AG66:AI66"/>
    <mergeCell ref="AM59:AO59"/>
    <mergeCell ref="AM60:AO60"/>
    <mergeCell ref="AM61:AO61"/>
    <mergeCell ref="AJ72:AL72"/>
    <mergeCell ref="AJ73:AL73"/>
    <mergeCell ref="AJ74:AL74"/>
    <mergeCell ref="AJ75:AL75"/>
    <mergeCell ref="AJ76:AL76"/>
    <mergeCell ref="AJ59:AL59"/>
    <mergeCell ref="AJ71:AL71"/>
    <mergeCell ref="AJ60:AL60"/>
    <mergeCell ref="AJ61:AL61"/>
    <mergeCell ref="AJ62:AL62"/>
    <mergeCell ref="AD50:AF50"/>
    <mergeCell ref="AD51:AF51"/>
    <mergeCell ref="AD52:AF52"/>
    <mergeCell ref="AD53:AF53"/>
    <mergeCell ref="AD41:AF41"/>
    <mergeCell ref="AD44:AF44"/>
    <mergeCell ref="AD45:AF45"/>
    <mergeCell ref="AD47:AF47"/>
    <mergeCell ref="AD34:AF34"/>
    <mergeCell ref="AD35:AF35"/>
    <mergeCell ref="AD36:AF36"/>
    <mergeCell ref="AD37:AF37"/>
    <mergeCell ref="AG76:AI76"/>
    <mergeCell ref="AG77:AI77"/>
    <mergeCell ref="AJ1:AL1"/>
    <mergeCell ref="AJ10:AL10"/>
    <mergeCell ref="AJ16:AL16"/>
    <mergeCell ref="AJ27:AL27"/>
    <mergeCell ref="AJ28:AL28"/>
    <mergeCell ref="AJ31:AL31"/>
    <mergeCell ref="AJ32:AL32"/>
    <mergeCell ref="AJ33:AL33"/>
    <mergeCell ref="AG70:AI70"/>
    <mergeCell ref="AG71:AI71"/>
    <mergeCell ref="AG72:AI72"/>
    <mergeCell ref="AG73:AI73"/>
    <mergeCell ref="AG74:AI74"/>
    <mergeCell ref="AG75:AI75"/>
    <mergeCell ref="AG64:AI64"/>
    <mergeCell ref="AG65:AI65"/>
    <mergeCell ref="AG67:AI67"/>
    <mergeCell ref="AG68:AI68"/>
    <mergeCell ref="AD71:AF71"/>
    <mergeCell ref="AD60:AF60"/>
    <mergeCell ref="AD61:AF61"/>
    <mergeCell ref="AD62:AF62"/>
    <mergeCell ref="AD63:AF63"/>
    <mergeCell ref="AD64:AF64"/>
    <mergeCell ref="AD65:AF65"/>
    <mergeCell ref="AD54:AF54"/>
    <mergeCell ref="AD55:AF55"/>
    <mergeCell ref="AD56:AF56"/>
    <mergeCell ref="AD57:AF57"/>
    <mergeCell ref="AG1:AI1"/>
    <mergeCell ref="AG10:AI10"/>
    <mergeCell ref="AG16:AI16"/>
    <mergeCell ref="AG27:AI27"/>
    <mergeCell ref="AG28:AI28"/>
    <mergeCell ref="AG31:AI31"/>
    <mergeCell ref="AG56:AI56"/>
    <mergeCell ref="AG57:AI57"/>
    <mergeCell ref="AG47:AI47"/>
    <mergeCell ref="AG48:AI48"/>
    <mergeCell ref="AG49:AI49"/>
    <mergeCell ref="AH17:AI17"/>
    <mergeCell ref="AG55:AI55"/>
    <mergeCell ref="AG50:AI50"/>
    <mergeCell ref="AG51:AI51"/>
    <mergeCell ref="AD1:AF1"/>
    <mergeCell ref="AD10:AF10"/>
    <mergeCell ref="AD31:AF31"/>
    <mergeCell ref="AD32:AF32"/>
    <mergeCell ref="AD48:AF48"/>
    <mergeCell ref="AD49:AF49"/>
    <mergeCell ref="AA34:AC34"/>
    <mergeCell ref="AA35:AC35"/>
    <mergeCell ref="AA36:AC36"/>
    <mergeCell ref="AA37:AC37"/>
    <mergeCell ref="AA76:AC76"/>
    <mergeCell ref="AA77:AC77"/>
    <mergeCell ref="AD38:AF38"/>
    <mergeCell ref="AD39:AF39"/>
    <mergeCell ref="AA67:AC67"/>
    <mergeCell ref="AA68:AC68"/>
    <mergeCell ref="AA69:AC69"/>
    <mergeCell ref="AA58:AC58"/>
    <mergeCell ref="AA59:AC59"/>
    <mergeCell ref="AA60:AC60"/>
    <mergeCell ref="AA61:AC61"/>
    <mergeCell ref="AA62:AC62"/>
    <mergeCell ref="AA63:AC63"/>
    <mergeCell ref="AA52:AC52"/>
    <mergeCell ref="AA53:AC53"/>
    <mergeCell ref="AA54:AC54"/>
    <mergeCell ref="AA55:AC55"/>
    <mergeCell ref="AD77:AF77"/>
    <mergeCell ref="AD66:AF66"/>
    <mergeCell ref="AD67:AF67"/>
    <mergeCell ref="AD68:AF68"/>
    <mergeCell ref="AD72:AF72"/>
    <mergeCell ref="AD73:AF73"/>
    <mergeCell ref="AD74:AF74"/>
    <mergeCell ref="AD75:AF75"/>
    <mergeCell ref="AD76:AF76"/>
    <mergeCell ref="AD69:AF69"/>
    <mergeCell ref="AD70:AF70"/>
    <mergeCell ref="AD33:AF33"/>
    <mergeCell ref="AA70:AC70"/>
    <mergeCell ref="AA71:AC71"/>
    <mergeCell ref="AA72:AC72"/>
    <mergeCell ref="AA73:AC73"/>
    <mergeCell ref="AA74:AC74"/>
    <mergeCell ref="AA75:AC75"/>
    <mergeCell ref="AA64:AC64"/>
    <mergeCell ref="AA65:AC65"/>
    <mergeCell ref="AA66:AC66"/>
    <mergeCell ref="AA1:AC1"/>
    <mergeCell ref="AA10:AC10"/>
    <mergeCell ref="AA16:AC16"/>
    <mergeCell ref="AA27:AC27"/>
    <mergeCell ref="AA28:AC28"/>
    <mergeCell ref="AA31:AC31"/>
    <mergeCell ref="AA56:AC56"/>
    <mergeCell ref="AA57:AC57"/>
    <mergeCell ref="AA47:AC47"/>
    <mergeCell ref="AA48:AC48"/>
    <mergeCell ref="AA49:AC49"/>
    <mergeCell ref="AD58:AF58"/>
    <mergeCell ref="AD59:AF59"/>
    <mergeCell ref="AA50:AC50"/>
    <mergeCell ref="AA51:AC51"/>
    <mergeCell ref="AA38:AC38"/>
    <mergeCell ref="AA39:AC39"/>
    <mergeCell ref="AA41:AC41"/>
    <mergeCell ref="AA44:AC44"/>
    <mergeCell ref="AA45:AC45"/>
    <mergeCell ref="AA32:AC32"/>
    <mergeCell ref="AA33:AC33"/>
    <mergeCell ref="X72:Z72"/>
    <mergeCell ref="X73:Z73"/>
    <mergeCell ref="X74:Z74"/>
    <mergeCell ref="X75:Z75"/>
    <mergeCell ref="X76:Z76"/>
    <mergeCell ref="X48:Z48"/>
    <mergeCell ref="X49:Z49"/>
    <mergeCell ref="X50:Z50"/>
    <mergeCell ref="X51:Z51"/>
    <mergeCell ref="X52:Z52"/>
    <mergeCell ref="X53:Z53"/>
    <mergeCell ref="X41:Z41"/>
    <mergeCell ref="X44:Z44"/>
    <mergeCell ref="X45:Z45"/>
    <mergeCell ref="X47:Z47"/>
    <mergeCell ref="X34:Z34"/>
    <mergeCell ref="X35:Z35"/>
    <mergeCell ref="X36:Z36"/>
    <mergeCell ref="X37:Z37"/>
    <mergeCell ref="X38:Z38"/>
    <mergeCell ref="X39:Z39"/>
    <mergeCell ref="U67:W67"/>
    <mergeCell ref="U68:W68"/>
    <mergeCell ref="U69:W69"/>
    <mergeCell ref="U58:W58"/>
    <mergeCell ref="U59:W59"/>
    <mergeCell ref="U60:W60"/>
    <mergeCell ref="U61:W61"/>
    <mergeCell ref="U62:W62"/>
    <mergeCell ref="U63:W63"/>
    <mergeCell ref="U52:W52"/>
    <mergeCell ref="U53:W53"/>
    <mergeCell ref="U54:W54"/>
    <mergeCell ref="U55:W55"/>
    <mergeCell ref="X77:Z77"/>
    <mergeCell ref="X66:Z66"/>
    <mergeCell ref="X67:Z67"/>
    <mergeCell ref="X68:Z68"/>
    <mergeCell ref="X69:Z69"/>
    <mergeCell ref="X70:Z70"/>
    <mergeCell ref="X71:Z71"/>
    <mergeCell ref="X60:Z60"/>
    <mergeCell ref="X61:Z61"/>
    <mergeCell ref="X62:Z62"/>
    <mergeCell ref="X63:Z63"/>
    <mergeCell ref="X64:Z64"/>
    <mergeCell ref="X65:Z65"/>
    <mergeCell ref="X54:Z54"/>
    <mergeCell ref="X55:Z55"/>
    <mergeCell ref="X56:Z56"/>
    <mergeCell ref="X57:Z57"/>
    <mergeCell ref="X58:Z58"/>
    <mergeCell ref="X59:Z59"/>
    <mergeCell ref="U50:W50"/>
    <mergeCell ref="U51:W51"/>
    <mergeCell ref="U38:W38"/>
    <mergeCell ref="U39:W39"/>
    <mergeCell ref="U41:W41"/>
    <mergeCell ref="U44:W44"/>
    <mergeCell ref="U45:W45"/>
    <mergeCell ref="U32:W32"/>
    <mergeCell ref="U33:W33"/>
    <mergeCell ref="U34:W34"/>
    <mergeCell ref="U35:W35"/>
    <mergeCell ref="U36:W36"/>
    <mergeCell ref="U37:W37"/>
    <mergeCell ref="U76:W76"/>
    <mergeCell ref="U77:W77"/>
    <mergeCell ref="X1:Z1"/>
    <mergeCell ref="X10:Z10"/>
    <mergeCell ref="X16:Z16"/>
    <mergeCell ref="X27:Z27"/>
    <mergeCell ref="X28:Z28"/>
    <mergeCell ref="X31:Z31"/>
    <mergeCell ref="X32:Z32"/>
    <mergeCell ref="X33:Z33"/>
    <mergeCell ref="U70:W70"/>
    <mergeCell ref="U71:W71"/>
    <mergeCell ref="U72:W72"/>
    <mergeCell ref="U73:W73"/>
    <mergeCell ref="U74:W74"/>
    <mergeCell ref="U75:W75"/>
    <mergeCell ref="U64:W64"/>
    <mergeCell ref="U65:W65"/>
    <mergeCell ref="U66:W66"/>
    <mergeCell ref="U1:W1"/>
    <mergeCell ref="U10:W10"/>
    <mergeCell ref="U16:W16"/>
    <mergeCell ref="U27:W27"/>
    <mergeCell ref="U28:W28"/>
    <mergeCell ref="U31:W31"/>
    <mergeCell ref="R72:T72"/>
    <mergeCell ref="R73:T73"/>
    <mergeCell ref="R74:T74"/>
    <mergeCell ref="R75:T75"/>
    <mergeCell ref="R76:T76"/>
    <mergeCell ref="R48:T48"/>
    <mergeCell ref="R49:T49"/>
    <mergeCell ref="R50:T50"/>
    <mergeCell ref="R51:T51"/>
    <mergeCell ref="R52:T52"/>
    <mergeCell ref="R53:T53"/>
    <mergeCell ref="R41:T41"/>
    <mergeCell ref="R44:T44"/>
    <mergeCell ref="R45:T45"/>
    <mergeCell ref="R47:T47"/>
    <mergeCell ref="R34:T34"/>
    <mergeCell ref="R35:T35"/>
    <mergeCell ref="R36:T36"/>
    <mergeCell ref="R37:T37"/>
    <mergeCell ref="R38:T38"/>
    <mergeCell ref="R39:T39"/>
    <mergeCell ref="U56:W56"/>
    <mergeCell ref="U57:W57"/>
    <mergeCell ref="U47:W47"/>
    <mergeCell ref="U48:W48"/>
    <mergeCell ref="U49:W49"/>
    <mergeCell ref="O67:Q67"/>
    <mergeCell ref="O68:Q68"/>
    <mergeCell ref="O69:Q69"/>
    <mergeCell ref="O58:Q58"/>
    <mergeCell ref="O59:Q59"/>
    <mergeCell ref="O60:Q60"/>
    <mergeCell ref="O61:Q61"/>
    <mergeCell ref="O62:Q62"/>
    <mergeCell ref="O63:Q63"/>
    <mergeCell ref="O52:Q52"/>
    <mergeCell ref="O53:Q53"/>
    <mergeCell ref="O54:Q54"/>
    <mergeCell ref="O55:Q55"/>
    <mergeCell ref="R77:T77"/>
    <mergeCell ref="R66:T66"/>
    <mergeCell ref="R67:T67"/>
    <mergeCell ref="R68:T68"/>
    <mergeCell ref="R69:T69"/>
    <mergeCell ref="R70:T70"/>
    <mergeCell ref="R71:T71"/>
    <mergeCell ref="R60:T60"/>
    <mergeCell ref="R61:T61"/>
    <mergeCell ref="R62:T62"/>
    <mergeCell ref="R63:T63"/>
    <mergeCell ref="R64:T64"/>
    <mergeCell ref="R65:T65"/>
    <mergeCell ref="R54:T54"/>
    <mergeCell ref="R55:T55"/>
    <mergeCell ref="R56:T56"/>
    <mergeCell ref="R57:T57"/>
    <mergeCell ref="R58:T58"/>
    <mergeCell ref="R59:T59"/>
    <mergeCell ref="O50:Q50"/>
    <mergeCell ref="O51:Q51"/>
    <mergeCell ref="O38:Q38"/>
    <mergeCell ref="O39:Q39"/>
    <mergeCell ref="O41:Q41"/>
    <mergeCell ref="O44:Q44"/>
    <mergeCell ref="O45:Q45"/>
    <mergeCell ref="O32:Q32"/>
    <mergeCell ref="O33:Q33"/>
    <mergeCell ref="O34:Q34"/>
    <mergeCell ref="O35:Q35"/>
    <mergeCell ref="O36:Q36"/>
    <mergeCell ref="O37:Q37"/>
    <mergeCell ref="O76:Q76"/>
    <mergeCell ref="O77:Q77"/>
    <mergeCell ref="R1:T1"/>
    <mergeCell ref="R10:T10"/>
    <mergeCell ref="R16:T16"/>
    <mergeCell ref="R27:T27"/>
    <mergeCell ref="R28:T28"/>
    <mergeCell ref="R31:T31"/>
    <mergeCell ref="R32:T32"/>
    <mergeCell ref="R33:T33"/>
    <mergeCell ref="O70:Q70"/>
    <mergeCell ref="O71:Q71"/>
    <mergeCell ref="O72:Q72"/>
    <mergeCell ref="O73:Q73"/>
    <mergeCell ref="O74:Q74"/>
    <mergeCell ref="O75:Q75"/>
    <mergeCell ref="O64:Q64"/>
    <mergeCell ref="O65:Q65"/>
    <mergeCell ref="O66:Q66"/>
    <mergeCell ref="O1:Q1"/>
    <mergeCell ref="O10:Q10"/>
    <mergeCell ref="O16:Q16"/>
    <mergeCell ref="O27:Q27"/>
    <mergeCell ref="O28:Q28"/>
    <mergeCell ref="O31:Q31"/>
    <mergeCell ref="L72:N72"/>
    <mergeCell ref="L73:N73"/>
    <mergeCell ref="L74:N74"/>
    <mergeCell ref="L75:N75"/>
    <mergeCell ref="L76:N76"/>
    <mergeCell ref="L48:N48"/>
    <mergeCell ref="L49:N49"/>
    <mergeCell ref="L50:N50"/>
    <mergeCell ref="L51:N51"/>
    <mergeCell ref="L52:N52"/>
    <mergeCell ref="L53:N53"/>
    <mergeCell ref="L41:N41"/>
    <mergeCell ref="L44:N44"/>
    <mergeCell ref="L45:N45"/>
    <mergeCell ref="L47:N47"/>
    <mergeCell ref="L34:N34"/>
    <mergeCell ref="L35:N35"/>
    <mergeCell ref="L36:N36"/>
    <mergeCell ref="L37:N37"/>
    <mergeCell ref="L38:N38"/>
    <mergeCell ref="L39:N39"/>
    <mergeCell ref="O56:Q56"/>
    <mergeCell ref="O57:Q57"/>
    <mergeCell ref="O47:Q47"/>
    <mergeCell ref="O48:Q48"/>
    <mergeCell ref="O49:Q49"/>
    <mergeCell ref="L77:N77"/>
    <mergeCell ref="L66:N66"/>
    <mergeCell ref="L67:N67"/>
    <mergeCell ref="L68:N68"/>
    <mergeCell ref="L69:N69"/>
    <mergeCell ref="L70:N70"/>
    <mergeCell ref="L71:N71"/>
    <mergeCell ref="L60:N60"/>
    <mergeCell ref="L61:N61"/>
    <mergeCell ref="L62:N62"/>
    <mergeCell ref="L63:N63"/>
    <mergeCell ref="L64:N64"/>
    <mergeCell ref="L65:N65"/>
    <mergeCell ref="L54:N54"/>
    <mergeCell ref="L55:N55"/>
    <mergeCell ref="L56:N56"/>
    <mergeCell ref="L57:N57"/>
    <mergeCell ref="L58:N58"/>
    <mergeCell ref="L59:N59"/>
    <mergeCell ref="I76:K76"/>
    <mergeCell ref="I77:K77"/>
    <mergeCell ref="L1:N1"/>
    <mergeCell ref="L10:N10"/>
    <mergeCell ref="L16:N16"/>
    <mergeCell ref="L27:N27"/>
    <mergeCell ref="L28:N28"/>
    <mergeCell ref="L31:N31"/>
    <mergeCell ref="L32:N32"/>
    <mergeCell ref="L33:N33"/>
    <mergeCell ref="I70:K70"/>
    <mergeCell ref="I71:K71"/>
    <mergeCell ref="I72:K72"/>
    <mergeCell ref="I73:K73"/>
    <mergeCell ref="I74:K74"/>
    <mergeCell ref="I75:K75"/>
    <mergeCell ref="I64:K64"/>
    <mergeCell ref="I65:K65"/>
    <mergeCell ref="I66:K66"/>
    <mergeCell ref="I67:K67"/>
    <mergeCell ref="I68:K68"/>
    <mergeCell ref="I69:K69"/>
    <mergeCell ref="I58:K58"/>
    <mergeCell ref="I59:K59"/>
    <mergeCell ref="I60:K60"/>
    <mergeCell ref="I61:K61"/>
    <mergeCell ref="I62:K62"/>
    <mergeCell ref="I63:K63"/>
    <mergeCell ref="I52:K52"/>
    <mergeCell ref="I53:K53"/>
    <mergeCell ref="I54:K54"/>
    <mergeCell ref="I55:K55"/>
    <mergeCell ref="F62:H62"/>
    <mergeCell ref="F63:H63"/>
    <mergeCell ref="F52:H52"/>
    <mergeCell ref="F53:H53"/>
    <mergeCell ref="I56:K56"/>
    <mergeCell ref="I57:K57"/>
    <mergeCell ref="I47:K47"/>
    <mergeCell ref="I48:K48"/>
    <mergeCell ref="I49:K49"/>
    <mergeCell ref="I50:K50"/>
    <mergeCell ref="I51:K51"/>
    <mergeCell ref="I38:K38"/>
    <mergeCell ref="I39:K39"/>
    <mergeCell ref="I41:K41"/>
    <mergeCell ref="I44:K44"/>
    <mergeCell ref="I45:K45"/>
    <mergeCell ref="I32:K32"/>
    <mergeCell ref="I33:K33"/>
    <mergeCell ref="I34:K34"/>
    <mergeCell ref="I35:K35"/>
    <mergeCell ref="I36:K36"/>
    <mergeCell ref="I37:K37"/>
    <mergeCell ref="F32:H32"/>
    <mergeCell ref="F33:H33"/>
    <mergeCell ref="F34:H34"/>
    <mergeCell ref="F37:H37"/>
    <mergeCell ref="F50:H50"/>
    <mergeCell ref="F51:H51"/>
    <mergeCell ref="F38:H38"/>
    <mergeCell ref="F39:H39"/>
    <mergeCell ref="F41:H41"/>
    <mergeCell ref="F44:H44"/>
    <mergeCell ref="I1:K1"/>
    <mergeCell ref="I10:K10"/>
    <mergeCell ref="I16:K16"/>
    <mergeCell ref="I27:K27"/>
    <mergeCell ref="I28:K28"/>
    <mergeCell ref="I31:K31"/>
    <mergeCell ref="F76:H76"/>
    <mergeCell ref="F77:H77"/>
    <mergeCell ref="C36:E36"/>
    <mergeCell ref="C35:E35"/>
    <mergeCell ref="F35:H35"/>
    <mergeCell ref="F36:H36"/>
    <mergeCell ref="F70:H70"/>
    <mergeCell ref="F71:H71"/>
    <mergeCell ref="F72:H72"/>
    <mergeCell ref="F73:H73"/>
    <mergeCell ref="F74:H74"/>
    <mergeCell ref="F75:H75"/>
    <mergeCell ref="F64:H64"/>
    <mergeCell ref="F65:H65"/>
    <mergeCell ref="F66:H66"/>
    <mergeCell ref="F67:H67"/>
    <mergeCell ref="F68:H68"/>
    <mergeCell ref="F69:H69"/>
    <mergeCell ref="F58:H58"/>
    <mergeCell ref="F59:H59"/>
    <mergeCell ref="F60:H60"/>
    <mergeCell ref="F61:H61"/>
    <mergeCell ref="F1:H1"/>
    <mergeCell ref="F10:H10"/>
    <mergeCell ref="F16:H16"/>
    <mergeCell ref="F27:H27"/>
    <mergeCell ref="C72:E72"/>
    <mergeCell ref="C73:E73"/>
    <mergeCell ref="C74:E74"/>
    <mergeCell ref="C75:E75"/>
    <mergeCell ref="C76:E76"/>
    <mergeCell ref="C77:E77"/>
    <mergeCell ref="C66:E66"/>
    <mergeCell ref="C67:E67"/>
    <mergeCell ref="C68:E68"/>
    <mergeCell ref="C69:E69"/>
    <mergeCell ref="C70:E70"/>
    <mergeCell ref="C71:E71"/>
    <mergeCell ref="C60:E60"/>
    <mergeCell ref="C61:E61"/>
    <mergeCell ref="C62:E62"/>
    <mergeCell ref="C63:E63"/>
    <mergeCell ref="C64:E64"/>
    <mergeCell ref="C65:E65"/>
    <mergeCell ref="C54:E54"/>
    <mergeCell ref="C55:E55"/>
    <mergeCell ref="C56:E56"/>
    <mergeCell ref="C27:E27"/>
    <mergeCell ref="C28:E28"/>
    <mergeCell ref="C31:E31"/>
    <mergeCell ref="C32:E32"/>
    <mergeCell ref="C33:E33"/>
    <mergeCell ref="C34:E34"/>
    <mergeCell ref="F54:H54"/>
    <mergeCell ref="C37:E37"/>
    <mergeCell ref="C57:E57"/>
    <mergeCell ref="C58:E58"/>
    <mergeCell ref="C59:E59"/>
    <mergeCell ref="C48:E48"/>
    <mergeCell ref="C49:E49"/>
    <mergeCell ref="C50:E50"/>
    <mergeCell ref="C51:E51"/>
    <mergeCell ref="C52:E52"/>
    <mergeCell ref="C53:E53"/>
    <mergeCell ref="C38:E38"/>
    <mergeCell ref="C39:E39"/>
    <mergeCell ref="C41:E41"/>
    <mergeCell ref="C44:E44"/>
    <mergeCell ref="C45:E45"/>
    <mergeCell ref="C47:E47"/>
    <mergeCell ref="F55:H55"/>
    <mergeCell ref="F56:H56"/>
    <mergeCell ref="F57:H57"/>
    <mergeCell ref="F47:H47"/>
    <mergeCell ref="F48:H48"/>
    <mergeCell ref="F49:H49"/>
    <mergeCell ref="CI3:CK3"/>
    <mergeCell ref="CL3:CN3"/>
    <mergeCell ref="Y17:Z17"/>
    <mergeCell ref="AB17:AC17"/>
    <mergeCell ref="AE17:AF17"/>
    <mergeCell ref="CI10:CK10"/>
    <mergeCell ref="CI16:CK16"/>
    <mergeCell ref="CJ17:CK17"/>
    <mergeCell ref="AK17:AL17"/>
    <mergeCell ref="AN17:AO17"/>
    <mergeCell ref="F45:H45"/>
    <mergeCell ref="F28:H28"/>
    <mergeCell ref="F31:H31"/>
    <mergeCell ref="C3:E3"/>
    <mergeCell ref="F3:H3"/>
    <mergeCell ref="I3:K3"/>
    <mergeCell ref="L3:N3"/>
    <mergeCell ref="O3:Q3"/>
    <mergeCell ref="R3:T3"/>
    <mergeCell ref="U3:W3"/>
    <mergeCell ref="D17:E17"/>
    <mergeCell ref="G17:H17"/>
    <mergeCell ref="J17:K17"/>
    <mergeCell ref="M17:N17"/>
    <mergeCell ref="P17:Q17"/>
    <mergeCell ref="S17:T17"/>
    <mergeCell ref="V17:W17"/>
    <mergeCell ref="C10:E10"/>
    <mergeCell ref="C16:E16"/>
    <mergeCell ref="AD16:AF16"/>
    <mergeCell ref="AD27:AF27"/>
    <mergeCell ref="AD28:AF28"/>
    <mergeCell ref="F80:H80"/>
    <mergeCell ref="F81:H81"/>
    <mergeCell ref="I80:K80"/>
    <mergeCell ref="I81:K81"/>
    <mergeCell ref="L80:N80"/>
    <mergeCell ref="L81:N81"/>
    <mergeCell ref="O80:Q80"/>
    <mergeCell ref="O81:Q81"/>
    <mergeCell ref="C80:E80"/>
    <mergeCell ref="C81:E81"/>
    <mergeCell ref="CM17:CN17"/>
    <mergeCell ref="X3:Z3"/>
    <mergeCell ref="AA3:AC3"/>
    <mergeCell ref="AD3:AF3"/>
    <mergeCell ref="AG3:AI3"/>
    <mergeCell ref="AJ3:AL3"/>
    <mergeCell ref="AM3:AO3"/>
    <mergeCell ref="AP3:AR3"/>
    <mergeCell ref="AS3:AU3"/>
    <mergeCell ref="AV3:AX3"/>
    <mergeCell ref="AY3:BA3"/>
    <mergeCell ref="BB3:BD3"/>
    <mergeCell ref="BE3:BG3"/>
    <mergeCell ref="BH3:BJ3"/>
    <mergeCell ref="BK3:BM3"/>
    <mergeCell ref="BN3:BP3"/>
    <mergeCell ref="BQ3:BS3"/>
    <mergeCell ref="BT3:BV3"/>
    <mergeCell ref="BW3:BY3"/>
    <mergeCell ref="BZ3:CB3"/>
    <mergeCell ref="CC3:CE3"/>
    <mergeCell ref="CF3:CH3"/>
  </mergeCells>
  <phoneticPr fontId="0" type="noConversion"/>
  <conditionalFormatting sqref="B41 B43:B45 B3:B28 B31:B39">
    <cfRule type="expression" dxfId="710" priority="2650" stopIfTrue="1">
      <formula>#REF!&lt;1</formula>
    </cfRule>
  </conditionalFormatting>
  <conditionalFormatting sqref="C57:E77">
    <cfRule type="expression" dxfId="709" priority="2633" stopIfTrue="1">
      <formula>C$23="Killed"</formula>
    </cfRule>
    <cfRule type="expression" dxfId="708" priority="2634" stopIfTrue="1">
      <formula>C$23="Helpless"</formula>
    </cfRule>
  </conditionalFormatting>
  <conditionalFormatting sqref="F57:H77">
    <cfRule type="expression" dxfId="707" priority="2621" stopIfTrue="1">
      <formula>F$23="Killed"</formula>
    </cfRule>
    <cfRule type="expression" dxfId="706" priority="2622" stopIfTrue="1">
      <formula>F$23="Helpless"</formula>
    </cfRule>
  </conditionalFormatting>
  <conditionalFormatting sqref="I57:K77">
    <cfRule type="expression" dxfId="705" priority="2601" stopIfTrue="1">
      <formula>I$23="Killed"</formula>
    </cfRule>
    <cfRule type="expression" dxfId="704" priority="2602" stopIfTrue="1">
      <formula>I$23="Helpless"</formula>
    </cfRule>
  </conditionalFormatting>
  <conditionalFormatting sqref="L57:N77">
    <cfRule type="expression" dxfId="703" priority="2589" stopIfTrue="1">
      <formula>L$23="Killed"</formula>
    </cfRule>
    <cfRule type="expression" dxfId="702" priority="2590" stopIfTrue="1">
      <formula>L$23="Helpless"</formula>
    </cfRule>
  </conditionalFormatting>
  <conditionalFormatting sqref="O57:Q77">
    <cfRule type="expression" dxfId="701" priority="2577" stopIfTrue="1">
      <formula>O$23="Killed"</formula>
    </cfRule>
    <cfRule type="expression" dxfId="700" priority="2578" stopIfTrue="1">
      <formula>O$23="Helpless"</formula>
    </cfRule>
  </conditionalFormatting>
  <conditionalFormatting sqref="R57:T77">
    <cfRule type="expression" dxfId="699" priority="2565" stopIfTrue="1">
      <formula>R$23="Killed"</formula>
    </cfRule>
    <cfRule type="expression" dxfId="698" priority="2566" stopIfTrue="1">
      <formula>R$23="Helpless"</formula>
    </cfRule>
  </conditionalFormatting>
  <conditionalFormatting sqref="U57:W77">
    <cfRule type="expression" dxfId="697" priority="2553" stopIfTrue="1">
      <formula>U$23="Killed"</formula>
    </cfRule>
    <cfRule type="expression" dxfId="696" priority="2554" stopIfTrue="1">
      <formula>U$23="Helpless"</formula>
    </cfRule>
  </conditionalFormatting>
  <conditionalFormatting sqref="X57:Z77">
    <cfRule type="expression" dxfId="695" priority="2541" stopIfTrue="1">
      <formula>X$23="Killed"</formula>
    </cfRule>
    <cfRule type="expression" dxfId="694" priority="2542" stopIfTrue="1">
      <formula>X$23="Helpless"</formula>
    </cfRule>
  </conditionalFormatting>
  <conditionalFormatting sqref="AA57:AC77">
    <cfRule type="expression" dxfId="693" priority="2529" stopIfTrue="1">
      <formula>AA$23="Killed"</formula>
    </cfRule>
    <cfRule type="expression" dxfId="692" priority="2530" stopIfTrue="1">
      <formula>AA$23="Helpless"</formula>
    </cfRule>
  </conditionalFormatting>
  <conditionalFormatting sqref="AD57:AF77">
    <cfRule type="expression" dxfId="691" priority="2517" stopIfTrue="1">
      <formula>AD$23="Killed"</formula>
    </cfRule>
    <cfRule type="expression" dxfId="690" priority="2518" stopIfTrue="1">
      <formula>AD$23="Helpless"</formula>
    </cfRule>
  </conditionalFormatting>
  <conditionalFormatting sqref="AG57:AI77">
    <cfRule type="expression" dxfId="689" priority="2505" stopIfTrue="1">
      <formula>AG$23="Killed"</formula>
    </cfRule>
    <cfRule type="expression" dxfId="688" priority="2506" stopIfTrue="1">
      <formula>AG$23="Helpless"</formula>
    </cfRule>
  </conditionalFormatting>
  <conditionalFormatting sqref="AJ57:AL77">
    <cfRule type="expression" dxfId="687" priority="2493" stopIfTrue="1">
      <formula>AJ$23="Killed"</formula>
    </cfRule>
    <cfRule type="expression" dxfId="686" priority="2494" stopIfTrue="1">
      <formula>AJ$23="Helpless"</formula>
    </cfRule>
  </conditionalFormatting>
  <conditionalFormatting sqref="AM57:AO77">
    <cfRule type="expression" dxfId="685" priority="2481" stopIfTrue="1">
      <formula>AM$23="Killed"</formula>
    </cfRule>
    <cfRule type="expression" dxfId="684" priority="2482" stopIfTrue="1">
      <formula>AM$23="Helpless"</formula>
    </cfRule>
  </conditionalFormatting>
  <conditionalFormatting sqref="AP57:AR77">
    <cfRule type="expression" dxfId="683" priority="2469" stopIfTrue="1">
      <formula>AP$23="Killed"</formula>
    </cfRule>
    <cfRule type="expression" dxfId="682" priority="2470" stopIfTrue="1">
      <formula>AP$23="Helpless"</formula>
    </cfRule>
  </conditionalFormatting>
  <conditionalFormatting sqref="AS57:AU77">
    <cfRule type="expression" dxfId="681" priority="2457" stopIfTrue="1">
      <formula>AS$23="Killed"</formula>
    </cfRule>
    <cfRule type="expression" dxfId="680" priority="2458" stopIfTrue="1">
      <formula>AS$23="Helpless"</formula>
    </cfRule>
  </conditionalFormatting>
  <conditionalFormatting sqref="AV57:AX77">
    <cfRule type="expression" dxfId="679" priority="2445" stopIfTrue="1">
      <formula>AV$23="Killed"</formula>
    </cfRule>
    <cfRule type="expression" dxfId="678" priority="2446" stopIfTrue="1">
      <formula>AV$23="Helpless"</formula>
    </cfRule>
  </conditionalFormatting>
  <conditionalFormatting sqref="AY57:BA77">
    <cfRule type="expression" dxfId="677" priority="2433" stopIfTrue="1">
      <formula>AY$23="Killed"</formula>
    </cfRule>
    <cfRule type="expression" dxfId="676" priority="2434" stopIfTrue="1">
      <formula>AY$23="Helpless"</formula>
    </cfRule>
  </conditionalFormatting>
  <conditionalFormatting sqref="BB48:BD77">
    <cfRule type="expression" dxfId="675" priority="2421" stopIfTrue="1">
      <formula>BB$23="Killed"</formula>
    </cfRule>
    <cfRule type="expression" dxfId="674" priority="2422" stopIfTrue="1">
      <formula>BB$23="Helpless"</formula>
    </cfRule>
  </conditionalFormatting>
  <conditionalFormatting sqref="BE48:BG77">
    <cfRule type="expression" dxfId="673" priority="2409" stopIfTrue="1">
      <formula>BE$23="Killed"</formula>
    </cfRule>
    <cfRule type="expression" dxfId="672" priority="2410" stopIfTrue="1">
      <formula>BE$23="Helpless"</formula>
    </cfRule>
  </conditionalFormatting>
  <conditionalFormatting sqref="BH48:BJ77">
    <cfRule type="expression" dxfId="671" priority="2397" stopIfTrue="1">
      <formula>BH$23="Killed"</formula>
    </cfRule>
    <cfRule type="expression" dxfId="670" priority="2398" stopIfTrue="1">
      <formula>BH$23="Helpless"</formula>
    </cfRule>
  </conditionalFormatting>
  <conditionalFormatting sqref="BK48:BM77">
    <cfRule type="expression" dxfId="669" priority="2385" stopIfTrue="1">
      <formula>BK$23="Killed"</formula>
    </cfRule>
    <cfRule type="expression" dxfId="668" priority="2386" stopIfTrue="1">
      <formula>BK$23="Helpless"</formula>
    </cfRule>
  </conditionalFormatting>
  <conditionalFormatting sqref="BN48:BP77">
    <cfRule type="expression" dxfId="667" priority="2373" stopIfTrue="1">
      <formula>BN$23="Killed"</formula>
    </cfRule>
    <cfRule type="expression" dxfId="666" priority="2374" stopIfTrue="1">
      <formula>BN$23="Helpless"</formula>
    </cfRule>
  </conditionalFormatting>
  <conditionalFormatting sqref="BQ48:BS77">
    <cfRule type="expression" dxfId="665" priority="2361" stopIfTrue="1">
      <formula>BQ$23="Killed"</formula>
    </cfRule>
    <cfRule type="expression" dxfId="664" priority="2362" stopIfTrue="1">
      <formula>BQ$23="Helpless"</formula>
    </cfRule>
  </conditionalFormatting>
  <conditionalFormatting sqref="BT48:BV77">
    <cfRule type="expression" dxfId="663" priority="2349" stopIfTrue="1">
      <formula>BT$23="Killed"</formula>
    </cfRule>
    <cfRule type="expression" dxfId="662" priority="2350" stopIfTrue="1">
      <formula>BT$23="Helpless"</formula>
    </cfRule>
  </conditionalFormatting>
  <conditionalFormatting sqref="BW48:BY77">
    <cfRule type="expression" dxfId="661" priority="2337" stopIfTrue="1">
      <formula>BW$23="Killed"</formula>
    </cfRule>
    <cfRule type="expression" dxfId="660" priority="2338" stopIfTrue="1">
      <formula>BW$23="Helpless"</formula>
    </cfRule>
  </conditionalFormatting>
  <conditionalFormatting sqref="BZ48:CB77">
    <cfRule type="expression" dxfId="659" priority="2325" stopIfTrue="1">
      <formula>BZ$23="Killed"</formula>
    </cfRule>
    <cfRule type="expression" dxfId="658" priority="2326" stopIfTrue="1">
      <formula>BZ$23="Helpless"</formula>
    </cfRule>
  </conditionalFormatting>
  <conditionalFormatting sqref="CC48:CE77">
    <cfRule type="expression" dxfId="657" priority="2313" stopIfTrue="1">
      <formula>CC$23="Killed"</formula>
    </cfRule>
    <cfRule type="expression" dxfId="656" priority="2314" stopIfTrue="1">
      <formula>CC$23="Helpless"</formula>
    </cfRule>
  </conditionalFormatting>
  <conditionalFormatting sqref="CF48:CH77">
    <cfRule type="expression" dxfId="655" priority="2301" stopIfTrue="1">
      <formula>CF$23="Killed"</formula>
    </cfRule>
    <cfRule type="expression" dxfId="654" priority="2302" stopIfTrue="1">
      <formula>CF$23="Helpless"</formula>
    </cfRule>
  </conditionalFormatting>
  <conditionalFormatting sqref="CI48:CK77">
    <cfRule type="expression" dxfId="653" priority="2289" stopIfTrue="1">
      <formula>CI$23="Killed"</formula>
    </cfRule>
    <cfRule type="expression" dxfId="652" priority="2290" stopIfTrue="1">
      <formula>CI$23="Helpless"</formula>
    </cfRule>
  </conditionalFormatting>
  <conditionalFormatting sqref="CL48:CN77">
    <cfRule type="expression" dxfId="651" priority="2277" stopIfTrue="1">
      <formula>CL$23="Killed"</formula>
    </cfRule>
    <cfRule type="expression" dxfId="650" priority="2278" stopIfTrue="1">
      <formula>CL$23="Helpless"</formula>
    </cfRule>
  </conditionalFormatting>
  <conditionalFormatting sqref="B40">
    <cfRule type="expression" dxfId="649" priority="2271" stopIfTrue="1">
      <formula>#REF!&lt;1</formula>
    </cfRule>
  </conditionalFormatting>
  <conditionalFormatting sqref="B42">
    <cfRule type="expression" dxfId="648" priority="2270" stopIfTrue="1">
      <formula>#REF!&lt;1</formula>
    </cfRule>
  </conditionalFormatting>
  <conditionalFormatting sqref="BC23 BF23 BI23 BL23 BO23 BR23 BU23 BX23 CA23 CD23 CG23 CJ23 CM23">
    <cfRule type="expression" dxfId="647" priority="692" stopIfTrue="1">
      <formula>#REF!&lt;1</formula>
    </cfRule>
  </conditionalFormatting>
  <conditionalFormatting sqref="BD23 BG23 BJ23 BM23 BP23 BS23 BV23 BY23 CB23 CE23 CH23 CK23 CN23">
    <cfRule type="expression" dxfId="646" priority="691" stopIfTrue="1">
      <formula>#REF!&lt;1</formula>
    </cfRule>
  </conditionalFormatting>
  <conditionalFormatting sqref="BB47:BD47">
    <cfRule type="expression" dxfId="645" priority="615" stopIfTrue="1">
      <formula>BB$23="Killed"</formula>
    </cfRule>
    <cfRule type="expression" dxfId="644" priority="616" stopIfTrue="1">
      <formula>BB$23="Helpless"</formula>
    </cfRule>
  </conditionalFormatting>
  <conditionalFormatting sqref="BB7">
    <cfRule type="expression" dxfId="643" priority="614" stopIfTrue="1">
      <formula>#REF!&lt;1</formula>
    </cfRule>
  </conditionalFormatting>
  <conditionalFormatting sqref="BB21">
    <cfRule type="expression" dxfId="642" priority="613" stopIfTrue="1">
      <formula>#REF!&lt;1</formula>
    </cfRule>
  </conditionalFormatting>
  <conditionalFormatting sqref="BB24">
    <cfRule type="expression" dxfId="641" priority="612" stopIfTrue="1">
      <formula>#REF!&lt;1</formula>
    </cfRule>
  </conditionalFormatting>
  <conditionalFormatting sqref="BB25">
    <cfRule type="expression" dxfId="640" priority="611" stopIfTrue="1">
      <formula>#REF!&lt;1</formula>
    </cfRule>
  </conditionalFormatting>
  <conditionalFormatting sqref="BB26">
    <cfRule type="expression" dxfId="639" priority="610" stopIfTrue="1">
      <formula>#REF!&lt;1</formula>
    </cfRule>
  </conditionalFormatting>
  <conditionalFormatting sqref="BB43">
    <cfRule type="expression" dxfId="638" priority="609" stopIfTrue="1">
      <formula>#REF!&lt;1</formula>
    </cfRule>
  </conditionalFormatting>
  <conditionalFormatting sqref="BB17:BB19">
    <cfRule type="expression" dxfId="637" priority="608" stopIfTrue="1">
      <formula>#REF!&lt;1</formula>
    </cfRule>
  </conditionalFormatting>
  <conditionalFormatting sqref="BC11:BC15">
    <cfRule type="expression" dxfId="636" priority="607" stopIfTrue="1">
      <formula>#REF!&lt;1</formula>
    </cfRule>
  </conditionalFormatting>
  <conditionalFormatting sqref="BC19">
    <cfRule type="expression" dxfId="635" priority="606" stopIfTrue="1">
      <formula>#REF!&lt;1</formula>
    </cfRule>
  </conditionalFormatting>
  <conditionalFormatting sqref="BC20">
    <cfRule type="expression" dxfId="634" priority="605" stopIfTrue="1">
      <formula>#REF!&lt;1</formula>
    </cfRule>
  </conditionalFormatting>
  <conditionalFormatting sqref="BC21">
    <cfRule type="expression" dxfId="633" priority="604" stopIfTrue="1">
      <formula>#REF!&lt;1</formula>
    </cfRule>
  </conditionalFormatting>
  <conditionalFormatting sqref="BC22">
    <cfRule type="expression" dxfId="632" priority="603" stopIfTrue="1">
      <formula>#REF!&lt;1</formula>
    </cfRule>
  </conditionalFormatting>
  <conditionalFormatting sqref="BC23">
    <cfRule type="expression" dxfId="631" priority="602" stopIfTrue="1">
      <formula>#REF!&lt;1</formula>
    </cfRule>
  </conditionalFormatting>
  <conditionalFormatting sqref="BD23">
    <cfRule type="expression" dxfId="630" priority="601" stopIfTrue="1">
      <formula>#REF!&lt;1</formula>
    </cfRule>
  </conditionalFormatting>
  <conditionalFormatting sqref="BC5">
    <cfRule type="expression" dxfId="629" priority="600" stopIfTrue="1">
      <formula>#REF!&lt;1</formula>
    </cfRule>
  </conditionalFormatting>
  <conditionalFormatting sqref="BC6">
    <cfRule type="expression" dxfId="628" priority="599" stopIfTrue="1">
      <formula>#REF!&lt;1</formula>
    </cfRule>
  </conditionalFormatting>
  <conditionalFormatting sqref="BE47:BG47">
    <cfRule type="expression" dxfId="627" priority="597" stopIfTrue="1">
      <formula>BE$23="Killed"</formula>
    </cfRule>
    <cfRule type="expression" dxfId="626" priority="598" stopIfTrue="1">
      <formula>BE$23="Helpless"</formula>
    </cfRule>
  </conditionalFormatting>
  <conditionalFormatting sqref="BE7">
    <cfRule type="expression" dxfId="625" priority="596" stopIfTrue="1">
      <formula>#REF!&lt;1</formula>
    </cfRule>
  </conditionalFormatting>
  <conditionalFormatting sqref="BE21">
    <cfRule type="expression" dxfId="624" priority="595" stopIfTrue="1">
      <formula>#REF!&lt;1</formula>
    </cfRule>
  </conditionalFormatting>
  <conditionalFormatting sqref="BE24">
    <cfRule type="expression" dxfId="623" priority="594" stopIfTrue="1">
      <formula>#REF!&lt;1</formula>
    </cfRule>
  </conditionalFormatting>
  <conditionalFormatting sqref="BE25">
    <cfRule type="expression" dxfId="622" priority="593" stopIfTrue="1">
      <formula>#REF!&lt;1</formula>
    </cfRule>
  </conditionalFormatting>
  <conditionalFormatting sqref="BE26">
    <cfRule type="expression" dxfId="621" priority="592" stopIfTrue="1">
      <formula>#REF!&lt;1</formula>
    </cfRule>
  </conditionalFormatting>
  <conditionalFormatting sqref="BE43">
    <cfRule type="expression" dxfId="620" priority="591" stopIfTrue="1">
      <formula>#REF!&lt;1</formula>
    </cfRule>
  </conditionalFormatting>
  <conditionalFormatting sqref="BE17:BE19">
    <cfRule type="expression" dxfId="619" priority="590" stopIfTrue="1">
      <formula>#REF!&lt;1</formula>
    </cfRule>
  </conditionalFormatting>
  <conditionalFormatting sqref="BF11:BF15">
    <cfRule type="expression" dxfId="618" priority="589" stopIfTrue="1">
      <formula>#REF!&lt;1</formula>
    </cfRule>
  </conditionalFormatting>
  <conditionalFormatting sqref="BF19">
    <cfRule type="expression" dxfId="617" priority="588" stopIfTrue="1">
      <formula>#REF!&lt;1</formula>
    </cfRule>
  </conditionalFormatting>
  <conditionalFormatting sqref="BF20">
    <cfRule type="expression" dxfId="616" priority="587" stopIfTrue="1">
      <formula>#REF!&lt;1</formula>
    </cfRule>
  </conditionalFormatting>
  <conditionalFormatting sqref="BF21">
    <cfRule type="expression" dxfId="615" priority="586" stopIfTrue="1">
      <formula>#REF!&lt;1</formula>
    </cfRule>
  </conditionalFormatting>
  <conditionalFormatting sqref="BF22">
    <cfRule type="expression" dxfId="614" priority="585" stopIfTrue="1">
      <formula>#REF!&lt;1</formula>
    </cfRule>
  </conditionalFormatting>
  <conditionalFormatting sqref="BF23">
    <cfRule type="expression" dxfId="613" priority="584" stopIfTrue="1">
      <formula>#REF!&lt;1</formula>
    </cfRule>
  </conditionalFormatting>
  <conditionalFormatting sqref="BG23">
    <cfRule type="expression" dxfId="612" priority="583" stopIfTrue="1">
      <formula>#REF!&lt;1</formula>
    </cfRule>
  </conditionalFormatting>
  <conditionalFormatting sqref="BF5">
    <cfRule type="expression" dxfId="611" priority="582" stopIfTrue="1">
      <formula>#REF!&lt;1</formula>
    </cfRule>
  </conditionalFormatting>
  <conditionalFormatting sqref="BF6">
    <cfRule type="expression" dxfId="610" priority="581" stopIfTrue="1">
      <formula>#REF!&lt;1</formula>
    </cfRule>
  </conditionalFormatting>
  <conditionalFormatting sqref="BH47:BJ47">
    <cfRule type="expression" dxfId="609" priority="579" stopIfTrue="1">
      <formula>BH$23="Killed"</formula>
    </cfRule>
    <cfRule type="expression" dxfId="608" priority="580" stopIfTrue="1">
      <formula>BH$23="Helpless"</formula>
    </cfRule>
  </conditionalFormatting>
  <conditionalFormatting sqref="BH7">
    <cfRule type="expression" dxfId="607" priority="578" stopIfTrue="1">
      <formula>#REF!&lt;1</formula>
    </cfRule>
  </conditionalFormatting>
  <conditionalFormatting sqref="BH21">
    <cfRule type="expression" dxfId="606" priority="577" stopIfTrue="1">
      <formula>#REF!&lt;1</formula>
    </cfRule>
  </conditionalFormatting>
  <conditionalFormatting sqref="BH24">
    <cfRule type="expression" dxfId="605" priority="576" stopIfTrue="1">
      <formula>#REF!&lt;1</formula>
    </cfRule>
  </conditionalFormatting>
  <conditionalFormatting sqref="BH25">
    <cfRule type="expression" dxfId="604" priority="575" stopIfTrue="1">
      <formula>#REF!&lt;1</formula>
    </cfRule>
  </conditionalFormatting>
  <conditionalFormatting sqref="BH26">
    <cfRule type="expression" dxfId="603" priority="574" stopIfTrue="1">
      <formula>#REF!&lt;1</formula>
    </cfRule>
  </conditionalFormatting>
  <conditionalFormatting sqref="BH43">
    <cfRule type="expression" dxfId="602" priority="573" stopIfTrue="1">
      <formula>#REF!&lt;1</formula>
    </cfRule>
  </conditionalFormatting>
  <conditionalFormatting sqref="BH17:BH19">
    <cfRule type="expression" dxfId="601" priority="572" stopIfTrue="1">
      <formula>#REF!&lt;1</formula>
    </cfRule>
  </conditionalFormatting>
  <conditionalFormatting sqref="BI11:BI15">
    <cfRule type="expression" dxfId="600" priority="571" stopIfTrue="1">
      <formula>#REF!&lt;1</formula>
    </cfRule>
  </conditionalFormatting>
  <conditionalFormatting sqref="BI19">
    <cfRule type="expression" dxfId="599" priority="570" stopIfTrue="1">
      <formula>#REF!&lt;1</formula>
    </cfRule>
  </conditionalFormatting>
  <conditionalFormatting sqref="BI20">
    <cfRule type="expression" dxfId="598" priority="569" stopIfTrue="1">
      <formula>#REF!&lt;1</formula>
    </cfRule>
  </conditionalFormatting>
  <conditionalFormatting sqref="BI21">
    <cfRule type="expression" dxfId="597" priority="568" stopIfTrue="1">
      <formula>#REF!&lt;1</formula>
    </cfRule>
  </conditionalFormatting>
  <conditionalFormatting sqref="BI22">
    <cfRule type="expression" dxfId="596" priority="567" stopIfTrue="1">
      <formula>#REF!&lt;1</formula>
    </cfRule>
  </conditionalFormatting>
  <conditionalFormatting sqref="BI23">
    <cfRule type="expression" dxfId="595" priority="566" stopIfTrue="1">
      <formula>#REF!&lt;1</formula>
    </cfRule>
  </conditionalFormatting>
  <conditionalFormatting sqref="BJ23">
    <cfRule type="expression" dxfId="594" priority="565" stopIfTrue="1">
      <formula>#REF!&lt;1</formula>
    </cfRule>
  </conditionalFormatting>
  <conditionalFormatting sqref="BI5">
    <cfRule type="expression" dxfId="593" priority="564" stopIfTrue="1">
      <formula>#REF!&lt;1</formula>
    </cfRule>
  </conditionalFormatting>
  <conditionalFormatting sqref="BI6">
    <cfRule type="expression" dxfId="592" priority="563" stopIfTrue="1">
      <formula>#REF!&lt;1</formula>
    </cfRule>
  </conditionalFormatting>
  <conditionalFormatting sqref="BK47:BM47">
    <cfRule type="expression" dxfId="591" priority="561" stopIfTrue="1">
      <formula>BK$23="Killed"</formula>
    </cfRule>
    <cfRule type="expression" dxfId="590" priority="562" stopIfTrue="1">
      <formula>BK$23="Helpless"</formula>
    </cfRule>
  </conditionalFormatting>
  <conditionalFormatting sqref="BK7">
    <cfRule type="expression" dxfId="589" priority="560" stopIfTrue="1">
      <formula>#REF!&lt;1</formula>
    </cfRule>
  </conditionalFormatting>
  <conditionalFormatting sqref="BK21">
    <cfRule type="expression" dxfId="588" priority="559" stopIfTrue="1">
      <formula>#REF!&lt;1</formula>
    </cfRule>
  </conditionalFormatting>
  <conditionalFormatting sqref="BK24">
    <cfRule type="expression" dxfId="587" priority="558" stopIfTrue="1">
      <formula>#REF!&lt;1</formula>
    </cfRule>
  </conditionalFormatting>
  <conditionalFormatting sqref="BK25">
    <cfRule type="expression" dxfId="586" priority="557" stopIfTrue="1">
      <formula>#REF!&lt;1</formula>
    </cfRule>
  </conditionalFormatting>
  <conditionalFormatting sqref="BK26">
    <cfRule type="expression" dxfId="585" priority="556" stopIfTrue="1">
      <formula>#REF!&lt;1</formula>
    </cfRule>
  </conditionalFormatting>
  <conditionalFormatting sqref="BK43">
    <cfRule type="expression" dxfId="584" priority="555" stopIfTrue="1">
      <formula>#REF!&lt;1</formula>
    </cfRule>
  </conditionalFormatting>
  <conditionalFormatting sqref="BK17:BK19">
    <cfRule type="expression" dxfId="583" priority="554" stopIfTrue="1">
      <formula>#REF!&lt;1</formula>
    </cfRule>
  </conditionalFormatting>
  <conditionalFormatting sqref="BL11:BL15">
    <cfRule type="expression" dxfId="582" priority="553" stopIfTrue="1">
      <formula>#REF!&lt;1</formula>
    </cfRule>
  </conditionalFormatting>
  <conditionalFormatting sqref="BL19">
    <cfRule type="expression" dxfId="581" priority="552" stopIfTrue="1">
      <formula>#REF!&lt;1</formula>
    </cfRule>
  </conditionalFormatting>
  <conditionalFormatting sqref="BL20">
    <cfRule type="expression" dxfId="580" priority="551" stopIfTrue="1">
      <formula>#REF!&lt;1</formula>
    </cfRule>
  </conditionalFormatting>
  <conditionalFormatting sqref="BL21">
    <cfRule type="expression" dxfId="579" priority="550" stopIfTrue="1">
      <formula>#REF!&lt;1</formula>
    </cfRule>
  </conditionalFormatting>
  <conditionalFormatting sqref="BL22">
    <cfRule type="expression" dxfId="578" priority="549" stopIfTrue="1">
      <formula>#REF!&lt;1</formula>
    </cfRule>
  </conditionalFormatting>
  <conditionalFormatting sqref="BL23">
    <cfRule type="expression" dxfId="577" priority="548" stopIfTrue="1">
      <formula>#REF!&lt;1</formula>
    </cfRule>
  </conditionalFormatting>
  <conditionalFormatting sqref="BM23">
    <cfRule type="expression" dxfId="576" priority="547" stopIfTrue="1">
      <formula>#REF!&lt;1</formula>
    </cfRule>
  </conditionalFormatting>
  <conditionalFormatting sqref="BL5">
    <cfRule type="expression" dxfId="575" priority="546" stopIfTrue="1">
      <formula>#REF!&lt;1</formula>
    </cfRule>
  </conditionalFormatting>
  <conditionalFormatting sqref="BL6">
    <cfRule type="expression" dxfId="574" priority="545" stopIfTrue="1">
      <formula>#REF!&lt;1</formula>
    </cfRule>
  </conditionalFormatting>
  <conditionalFormatting sqref="BN47:BP47">
    <cfRule type="expression" dxfId="573" priority="543" stopIfTrue="1">
      <formula>BN$23="Killed"</formula>
    </cfRule>
    <cfRule type="expression" dxfId="572" priority="544" stopIfTrue="1">
      <formula>BN$23="Helpless"</formula>
    </cfRule>
  </conditionalFormatting>
  <conditionalFormatting sqref="BN7">
    <cfRule type="expression" dxfId="571" priority="542" stopIfTrue="1">
      <formula>#REF!&lt;1</formula>
    </cfRule>
  </conditionalFormatting>
  <conditionalFormatting sqref="BN21">
    <cfRule type="expression" dxfId="570" priority="541" stopIfTrue="1">
      <formula>#REF!&lt;1</formula>
    </cfRule>
  </conditionalFormatting>
  <conditionalFormatting sqref="BN24">
    <cfRule type="expression" dxfId="569" priority="540" stopIfTrue="1">
      <formula>#REF!&lt;1</formula>
    </cfRule>
  </conditionalFormatting>
  <conditionalFormatting sqref="BN25">
    <cfRule type="expression" dxfId="568" priority="539" stopIfTrue="1">
      <formula>#REF!&lt;1</formula>
    </cfRule>
  </conditionalFormatting>
  <conditionalFormatting sqref="BN26">
    <cfRule type="expression" dxfId="567" priority="538" stopIfTrue="1">
      <formula>#REF!&lt;1</formula>
    </cfRule>
  </conditionalFormatting>
  <conditionalFormatting sqref="BN43">
    <cfRule type="expression" dxfId="566" priority="537" stopIfTrue="1">
      <formula>#REF!&lt;1</formula>
    </cfRule>
  </conditionalFormatting>
  <conditionalFormatting sqref="BN17:BN19">
    <cfRule type="expression" dxfId="565" priority="536" stopIfTrue="1">
      <formula>#REF!&lt;1</formula>
    </cfRule>
  </conditionalFormatting>
  <conditionalFormatting sqref="BO11:BO15">
    <cfRule type="expression" dxfId="564" priority="535" stopIfTrue="1">
      <formula>#REF!&lt;1</formula>
    </cfRule>
  </conditionalFormatting>
  <conditionalFormatting sqref="BO19">
    <cfRule type="expression" dxfId="563" priority="534" stopIfTrue="1">
      <formula>#REF!&lt;1</formula>
    </cfRule>
  </conditionalFormatting>
  <conditionalFormatting sqref="BO20">
    <cfRule type="expression" dxfId="562" priority="533" stopIfTrue="1">
      <formula>#REF!&lt;1</formula>
    </cfRule>
  </conditionalFormatting>
  <conditionalFormatting sqref="BO21">
    <cfRule type="expression" dxfId="561" priority="532" stopIfTrue="1">
      <formula>#REF!&lt;1</formula>
    </cfRule>
  </conditionalFormatting>
  <conditionalFormatting sqref="BO22">
    <cfRule type="expression" dxfId="560" priority="531" stopIfTrue="1">
      <formula>#REF!&lt;1</formula>
    </cfRule>
  </conditionalFormatting>
  <conditionalFormatting sqref="BO23">
    <cfRule type="expression" dxfId="559" priority="530" stopIfTrue="1">
      <formula>#REF!&lt;1</formula>
    </cfRule>
  </conditionalFormatting>
  <conditionalFormatting sqref="BP23">
    <cfRule type="expression" dxfId="558" priority="529" stopIfTrue="1">
      <formula>#REF!&lt;1</formula>
    </cfRule>
  </conditionalFormatting>
  <conditionalFormatting sqref="BO5">
    <cfRule type="expression" dxfId="557" priority="528" stopIfTrue="1">
      <formula>#REF!&lt;1</formula>
    </cfRule>
  </conditionalFormatting>
  <conditionalFormatting sqref="BO6">
    <cfRule type="expression" dxfId="556" priority="527" stopIfTrue="1">
      <formula>#REF!&lt;1</formula>
    </cfRule>
  </conditionalFormatting>
  <conditionalFormatting sqref="BQ47:BS47">
    <cfRule type="expression" dxfId="555" priority="525" stopIfTrue="1">
      <formula>BQ$23="Killed"</formula>
    </cfRule>
    <cfRule type="expression" dxfId="554" priority="526" stopIfTrue="1">
      <formula>BQ$23="Helpless"</formula>
    </cfRule>
  </conditionalFormatting>
  <conditionalFormatting sqref="BQ7">
    <cfRule type="expression" dxfId="553" priority="524" stopIfTrue="1">
      <formula>#REF!&lt;1</formula>
    </cfRule>
  </conditionalFormatting>
  <conditionalFormatting sqref="BQ21">
    <cfRule type="expression" dxfId="552" priority="523" stopIfTrue="1">
      <formula>#REF!&lt;1</formula>
    </cfRule>
  </conditionalFormatting>
  <conditionalFormatting sqref="BQ24">
    <cfRule type="expression" dxfId="551" priority="522" stopIfTrue="1">
      <formula>#REF!&lt;1</formula>
    </cfRule>
  </conditionalFormatting>
  <conditionalFormatting sqref="BQ25">
    <cfRule type="expression" dxfId="550" priority="521" stopIfTrue="1">
      <formula>#REF!&lt;1</formula>
    </cfRule>
  </conditionalFormatting>
  <conditionalFormatting sqref="BQ26">
    <cfRule type="expression" dxfId="549" priority="520" stopIfTrue="1">
      <formula>#REF!&lt;1</formula>
    </cfRule>
  </conditionalFormatting>
  <conditionalFormatting sqref="BQ43">
    <cfRule type="expression" dxfId="548" priority="519" stopIfTrue="1">
      <formula>#REF!&lt;1</formula>
    </cfRule>
  </conditionalFormatting>
  <conditionalFormatting sqref="BQ17:BQ19">
    <cfRule type="expression" dxfId="547" priority="518" stopIfTrue="1">
      <formula>#REF!&lt;1</formula>
    </cfRule>
  </conditionalFormatting>
  <conditionalFormatting sqref="BR11:BR15">
    <cfRule type="expression" dxfId="546" priority="517" stopIfTrue="1">
      <formula>#REF!&lt;1</formula>
    </cfRule>
  </conditionalFormatting>
  <conditionalFormatting sqref="BR19">
    <cfRule type="expression" dxfId="545" priority="516" stopIfTrue="1">
      <formula>#REF!&lt;1</formula>
    </cfRule>
  </conditionalFormatting>
  <conditionalFormatting sqref="BR20">
    <cfRule type="expression" dxfId="544" priority="515" stopIfTrue="1">
      <formula>#REF!&lt;1</formula>
    </cfRule>
  </conditionalFormatting>
  <conditionalFormatting sqref="BR21">
    <cfRule type="expression" dxfId="543" priority="514" stopIfTrue="1">
      <formula>#REF!&lt;1</formula>
    </cfRule>
  </conditionalFormatting>
  <conditionalFormatting sqref="BR22">
    <cfRule type="expression" dxfId="542" priority="513" stopIfTrue="1">
      <formula>#REF!&lt;1</formula>
    </cfRule>
  </conditionalFormatting>
  <conditionalFormatting sqref="BR23">
    <cfRule type="expression" dxfId="541" priority="512" stopIfTrue="1">
      <formula>#REF!&lt;1</formula>
    </cfRule>
  </conditionalFormatting>
  <conditionalFormatting sqref="BS23">
    <cfRule type="expression" dxfId="540" priority="511" stopIfTrue="1">
      <formula>#REF!&lt;1</formula>
    </cfRule>
  </conditionalFormatting>
  <conditionalFormatting sqref="BR5">
    <cfRule type="expression" dxfId="539" priority="510" stopIfTrue="1">
      <formula>#REF!&lt;1</formula>
    </cfRule>
  </conditionalFormatting>
  <conditionalFormatting sqref="BR6">
    <cfRule type="expression" dxfId="538" priority="509" stopIfTrue="1">
      <formula>#REF!&lt;1</formula>
    </cfRule>
  </conditionalFormatting>
  <conditionalFormatting sqref="BT47:BV47">
    <cfRule type="expression" dxfId="537" priority="507" stopIfTrue="1">
      <formula>BT$23="Killed"</formula>
    </cfRule>
    <cfRule type="expression" dxfId="536" priority="508" stopIfTrue="1">
      <formula>BT$23="Helpless"</formula>
    </cfRule>
  </conditionalFormatting>
  <conditionalFormatting sqref="BT7">
    <cfRule type="expression" dxfId="535" priority="506" stopIfTrue="1">
      <formula>#REF!&lt;1</formula>
    </cfRule>
  </conditionalFormatting>
  <conditionalFormatting sqref="BT21">
    <cfRule type="expression" dxfId="534" priority="505" stopIfTrue="1">
      <formula>#REF!&lt;1</formula>
    </cfRule>
  </conditionalFormatting>
  <conditionalFormatting sqref="BT24">
    <cfRule type="expression" dxfId="533" priority="504" stopIfTrue="1">
      <formula>#REF!&lt;1</formula>
    </cfRule>
  </conditionalFormatting>
  <conditionalFormatting sqref="BT25">
    <cfRule type="expression" dxfId="532" priority="503" stopIfTrue="1">
      <formula>#REF!&lt;1</formula>
    </cfRule>
  </conditionalFormatting>
  <conditionalFormatting sqref="BT26">
    <cfRule type="expression" dxfId="531" priority="502" stopIfTrue="1">
      <formula>#REF!&lt;1</formula>
    </cfRule>
  </conditionalFormatting>
  <conditionalFormatting sqref="BT43">
    <cfRule type="expression" dxfId="530" priority="501" stopIfTrue="1">
      <formula>#REF!&lt;1</formula>
    </cfRule>
  </conditionalFormatting>
  <conditionalFormatting sqref="BT17:BT19">
    <cfRule type="expression" dxfId="529" priority="500" stopIfTrue="1">
      <formula>#REF!&lt;1</formula>
    </cfRule>
  </conditionalFormatting>
  <conditionalFormatting sqref="BU11:BU15">
    <cfRule type="expression" dxfId="528" priority="499" stopIfTrue="1">
      <formula>#REF!&lt;1</formula>
    </cfRule>
  </conditionalFormatting>
  <conditionalFormatting sqref="BU19">
    <cfRule type="expression" dxfId="527" priority="498" stopIfTrue="1">
      <formula>#REF!&lt;1</formula>
    </cfRule>
  </conditionalFormatting>
  <conditionalFormatting sqref="BU20">
    <cfRule type="expression" dxfId="526" priority="497" stopIfTrue="1">
      <formula>#REF!&lt;1</formula>
    </cfRule>
  </conditionalFormatting>
  <conditionalFormatting sqref="BU21">
    <cfRule type="expression" dxfId="525" priority="496" stopIfTrue="1">
      <formula>#REF!&lt;1</formula>
    </cfRule>
  </conditionalFormatting>
  <conditionalFormatting sqref="BU22">
    <cfRule type="expression" dxfId="524" priority="495" stopIfTrue="1">
      <formula>#REF!&lt;1</formula>
    </cfRule>
  </conditionalFormatting>
  <conditionalFormatting sqref="BU23">
    <cfRule type="expression" dxfId="523" priority="494" stopIfTrue="1">
      <formula>#REF!&lt;1</formula>
    </cfRule>
  </conditionalFormatting>
  <conditionalFormatting sqref="BV23">
    <cfRule type="expression" dxfId="522" priority="493" stopIfTrue="1">
      <formula>#REF!&lt;1</formula>
    </cfRule>
  </conditionalFormatting>
  <conditionalFormatting sqref="BU5">
    <cfRule type="expression" dxfId="521" priority="492" stopIfTrue="1">
      <formula>#REF!&lt;1</formula>
    </cfRule>
  </conditionalFormatting>
  <conditionalFormatting sqref="BU6">
    <cfRule type="expression" dxfId="520" priority="491" stopIfTrue="1">
      <formula>#REF!&lt;1</formula>
    </cfRule>
  </conditionalFormatting>
  <conditionalFormatting sqref="BW47:BY47">
    <cfRule type="expression" dxfId="519" priority="489" stopIfTrue="1">
      <formula>BW$23="Killed"</formula>
    </cfRule>
    <cfRule type="expression" dxfId="518" priority="490" stopIfTrue="1">
      <formula>BW$23="Helpless"</formula>
    </cfRule>
  </conditionalFormatting>
  <conditionalFormatting sqref="BW7">
    <cfRule type="expression" dxfId="517" priority="488" stopIfTrue="1">
      <formula>#REF!&lt;1</formula>
    </cfRule>
  </conditionalFormatting>
  <conditionalFormatting sqref="BW21">
    <cfRule type="expression" dxfId="516" priority="487" stopIfTrue="1">
      <formula>#REF!&lt;1</formula>
    </cfRule>
  </conditionalFormatting>
  <conditionalFormatting sqref="BW24">
    <cfRule type="expression" dxfId="515" priority="486" stopIfTrue="1">
      <formula>#REF!&lt;1</formula>
    </cfRule>
  </conditionalFormatting>
  <conditionalFormatting sqref="BW25">
    <cfRule type="expression" dxfId="514" priority="485" stopIfTrue="1">
      <formula>#REF!&lt;1</formula>
    </cfRule>
  </conditionalFormatting>
  <conditionalFormatting sqref="BW26">
    <cfRule type="expression" dxfId="513" priority="484" stopIfTrue="1">
      <formula>#REF!&lt;1</formula>
    </cfRule>
  </conditionalFormatting>
  <conditionalFormatting sqref="BW43">
    <cfRule type="expression" dxfId="512" priority="483" stopIfTrue="1">
      <formula>#REF!&lt;1</formula>
    </cfRule>
  </conditionalFormatting>
  <conditionalFormatting sqref="BW17:BW19">
    <cfRule type="expression" dxfId="511" priority="482" stopIfTrue="1">
      <formula>#REF!&lt;1</formula>
    </cfRule>
  </conditionalFormatting>
  <conditionalFormatting sqref="BX11:BX15">
    <cfRule type="expression" dxfId="510" priority="481" stopIfTrue="1">
      <formula>#REF!&lt;1</formula>
    </cfRule>
  </conditionalFormatting>
  <conditionalFormatting sqref="BX19">
    <cfRule type="expression" dxfId="509" priority="480" stopIfTrue="1">
      <formula>#REF!&lt;1</formula>
    </cfRule>
  </conditionalFormatting>
  <conditionalFormatting sqref="BX20">
    <cfRule type="expression" dxfId="508" priority="479" stopIfTrue="1">
      <formula>#REF!&lt;1</formula>
    </cfRule>
  </conditionalFormatting>
  <conditionalFormatting sqref="BX21">
    <cfRule type="expression" dxfId="507" priority="478" stopIfTrue="1">
      <formula>#REF!&lt;1</formula>
    </cfRule>
  </conditionalFormatting>
  <conditionalFormatting sqref="BX22">
    <cfRule type="expression" dxfId="506" priority="477" stopIfTrue="1">
      <formula>#REF!&lt;1</formula>
    </cfRule>
  </conditionalFormatting>
  <conditionalFormatting sqref="BX23">
    <cfRule type="expression" dxfId="505" priority="476" stopIfTrue="1">
      <formula>#REF!&lt;1</formula>
    </cfRule>
  </conditionalFormatting>
  <conditionalFormatting sqref="BY23">
    <cfRule type="expression" dxfId="504" priority="475" stopIfTrue="1">
      <formula>#REF!&lt;1</formula>
    </cfRule>
  </conditionalFormatting>
  <conditionalFormatting sqref="BX5">
    <cfRule type="expression" dxfId="503" priority="474" stopIfTrue="1">
      <formula>#REF!&lt;1</formula>
    </cfRule>
  </conditionalFormatting>
  <conditionalFormatting sqref="BX6">
    <cfRule type="expression" dxfId="502" priority="473" stopIfTrue="1">
      <formula>#REF!&lt;1</formula>
    </cfRule>
  </conditionalFormatting>
  <conditionalFormatting sqref="BZ47:CB47">
    <cfRule type="expression" dxfId="501" priority="471" stopIfTrue="1">
      <formula>BZ$23="Killed"</formula>
    </cfRule>
    <cfRule type="expression" dxfId="500" priority="472" stopIfTrue="1">
      <formula>BZ$23="Helpless"</formula>
    </cfRule>
  </conditionalFormatting>
  <conditionalFormatting sqref="BZ7">
    <cfRule type="expression" dxfId="499" priority="470" stopIfTrue="1">
      <formula>#REF!&lt;1</formula>
    </cfRule>
  </conditionalFormatting>
  <conditionalFormatting sqref="BZ21">
    <cfRule type="expression" dxfId="498" priority="469" stopIfTrue="1">
      <formula>#REF!&lt;1</formula>
    </cfRule>
  </conditionalFormatting>
  <conditionalFormatting sqref="BZ24">
    <cfRule type="expression" dxfId="497" priority="468" stopIfTrue="1">
      <formula>#REF!&lt;1</formula>
    </cfRule>
  </conditionalFormatting>
  <conditionalFormatting sqref="BZ25">
    <cfRule type="expression" dxfId="496" priority="467" stopIfTrue="1">
      <formula>#REF!&lt;1</formula>
    </cfRule>
  </conditionalFormatting>
  <conditionalFormatting sqref="BZ26">
    <cfRule type="expression" dxfId="495" priority="466" stopIfTrue="1">
      <formula>#REF!&lt;1</formula>
    </cfRule>
  </conditionalFormatting>
  <conditionalFormatting sqref="BZ43">
    <cfRule type="expression" dxfId="494" priority="465" stopIfTrue="1">
      <formula>#REF!&lt;1</formula>
    </cfRule>
  </conditionalFormatting>
  <conditionalFormatting sqref="BZ17:BZ19">
    <cfRule type="expression" dxfId="493" priority="464" stopIfTrue="1">
      <formula>#REF!&lt;1</formula>
    </cfRule>
  </conditionalFormatting>
  <conditionalFormatting sqref="CA11:CA15">
    <cfRule type="expression" dxfId="492" priority="463" stopIfTrue="1">
      <formula>#REF!&lt;1</formula>
    </cfRule>
  </conditionalFormatting>
  <conditionalFormatting sqref="CA19">
    <cfRule type="expression" dxfId="491" priority="462" stopIfTrue="1">
      <formula>#REF!&lt;1</formula>
    </cfRule>
  </conditionalFormatting>
  <conditionalFormatting sqref="CA20">
    <cfRule type="expression" dxfId="490" priority="461" stopIfTrue="1">
      <formula>#REF!&lt;1</formula>
    </cfRule>
  </conditionalFormatting>
  <conditionalFormatting sqref="CA21">
    <cfRule type="expression" dxfId="489" priority="460" stopIfTrue="1">
      <formula>#REF!&lt;1</formula>
    </cfRule>
  </conditionalFormatting>
  <conditionalFormatting sqref="CA22">
    <cfRule type="expression" dxfId="488" priority="459" stopIfTrue="1">
      <formula>#REF!&lt;1</formula>
    </cfRule>
  </conditionalFormatting>
  <conditionalFormatting sqref="CA23">
    <cfRule type="expression" dxfId="487" priority="458" stopIfTrue="1">
      <formula>#REF!&lt;1</formula>
    </cfRule>
  </conditionalFormatting>
  <conditionalFormatting sqref="CB23">
    <cfRule type="expression" dxfId="486" priority="457" stopIfTrue="1">
      <formula>#REF!&lt;1</formula>
    </cfRule>
  </conditionalFormatting>
  <conditionalFormatting sqref="CA5">
    <cfRule type="expression" dxfId="485" priority="456" stopIfTrue="1">
      <formula>#REF!&lt;1</formula>
    </cfRule>
  </conditionalFormatting>
  <conditionalFormatting sqref="CA6">
    <cfRule type="expression" dxfId="484" priority="455" stopIfTrue="1">
      <formula>#REF!&lt;1</formula>
    </cfRule>
  </conditionalFormatting>
  <conditionalFormatting sqref="CC47:CE47">
    <cfRule type="expression" dxfId="483" priority="453" stopIfTrue="1">
      <formula>CC$23="Killed"</formula>
    </cfRule>
    <cfRule type="expression" dxfId="482" priority="454" stopIfTrue="1">
      <formula>CC$23="Helpless"</formula>
    </cfRule>
  </conditionalFormatting>
  <conditionalFormatting sqref="CC7">
    <cfRule type="expression" dxfId="481" priority="452" stopIfTrue="1">
      <formula>#REF!&lt;1</formula>
    </cfRule>
  </conditionalFormatting>
  <conditionalFormatting sqref="CC21">
    <cfRule type="expression" dxfId="480" priority="451" stopIfTrue="1">
      <formula>#REF!&lt;1</formula>
    </cfRule>
  </conditionalFormatting>
  <conditionalFormatting sqref="CC24">
    <cfRule type="expression" dxfId="479" priority="450" stopIfTrue="1">
      <formula>#REF!&lt;1</formula>
    </cfRule>
  </conditionalFormatting>
  <conditionalFormatting sqref="CC25">
    <cfRule type="expression" dxfId="478" priority="449" stopIfTrue="1">
      <formula>#REF!&lt;1</formula>
    </cfRule>
  </conditionalFormatting>
  <conditionalFormatting sqref="CC26">
    <cfRule type="expression" dxfId="477" priority="448" stopIfTrue="1">
      <formula>#REF!&lt;1</formula>
    </cfRule>
  </conditionalFormatting>
  <conditionalFormatting sqref="CC43">
    <cfRule type="expression" dxfId="476" priority="447" stopIfTrue="1">
      <formula>#REF!&lt;1</formula>
    </cfRule>
  </conditionalFormatting>
  <conditionalFormatting sqref="CC17:CC19">
    <cfRule type="expression" dxfId="475" priority="446" stopIfTrue="1">
      <formula>#REF!&lt;1</formula>
    </cfRule>
  </conditionalFormatting>
  <conditionalFormatting sqref="CD11:CD15">
    <cfRule type="expression" dxfId="474" priority="445" stopIfTrue="1">
      <formula>#REF!&lt;1</formula>
    </cfRule>
  </conditionalFormatting>
  <conditionalFormatting sqref="CD19">
    <cfRule type="expression" dxfId="473" priority="444" stopIfTrue="1">
      <formula>#REF!&lt;1</formula>
    </cfRule>
  </conditionalFormatting>
  <conditionalFormatting sqref="CD20">
    <cfRule type="expression" dxfId="472" priority="443" stopIfTrue="1">
      <formula>#REF!&lt;1</formula>
    </cfRule>
  </conditionalFormatting>
  <conditionalFormatting sqref="CD21">
    <cfRule type="expression" dxfId="471" priority="442" stopIfTrue="1">
      <formula>#REF!&lt;1</formula>
    </cfRule>
  </conditionalFormatting>
  <conditionalFormatting sqref="CD22">
    <cfRule type="expression" dxfId="470" priority="441" stopIfTrue="1">
      <formula>#REF!&lt;1</formula>
    </cfRule>
  </conditionalFormatting>
  <conditionalFormatting sqref="CD23">
    <cfRule type="expression" dxfId="469" priority="440" stopIfTrue="1">
      <formula>#REF!&lt;1</formula>
    </cfRule>
  </conditionalFormatting>
  <conditionalFormatting sqref="CE23">
    <cfRule type="expression" dxfId="468" priority="439" stopIfTrue="1">
      <formula>#REF!&lt;1</formula>
    </cfRule>
  </conditionalFormatting>
  <conditionalFormatting sqref="CD5">
    <cfRule type="expression" dxfId="467" priority="438" stopIfTrue="1">
      <formula>#REF!&lt;1</formula>
    </cfRule>
  </conditionalFormatting>
  <conditionalFormatting sqref="CD6">
    <cfRule type="expression" dxfId="466" priority="437" stopIfTrue="1">
      <formula>#REF!&lt;1</formula>
    </cfRule>
  </conditionalFormatting>
  <conditionalFormatting sqref="CF47:CH47">
    <cfRule type="expression" dxfId="465" priority="435" stopIfTrue="1">
      <formula>CF$23="Killed"</formula>
    </cfRule>
    <cfRule type="expression" dxfId="464" priority="436" stopIfTrue="1">
      <formula>CF$23="Helpless"</formula>
    </cfRule>
  </conditionalFormatting>
  <conditionalFormatting sqref="CF7">
    <cfRule type="expression" dxfId="463" priority="434" stopIfTrue="1">
      <formula>#REF!&lt;1</formula>
    </cfRule>
  </conditionalFormatting>
  <conditionalFormatting sqref="CF21">
    <cfRule type="expression" dxfId="462" priority="433" stopIfTrue="1">
      <formula>#REF!&lt;1</formula>
    </cfRule>
  </conditionalFormatting>
  <conditionalFormatting sqref="CF24">
    <cfRule type="expression" dxfId="461" priority="432" stopIfTrue="1">
      <formula>#REF!&lt;1</formula>
    </cfRule>
  </conditionalFormatting>
  <conditionalFormatting sqref="CF25">
    <cfRule type="expression" dxfId="460" priority="431" stopIfTrue="1">
      <formula>#REF!&lt;1</formula>
    </cfRule>
  </conditionalFormatting>
  <conditionalFormatting sqref="CF26">
    <cfRule type="expression" dxfId="459" priority="430" stopIfTrue="1">
      <formula>#REF!&lt;1</formula>
    </cfRule>
  </conditionalFormatting>
  <conditionalFormatting sqref="CF43">
    <cfRule type="expression" dxfId="458" priority="429" stopIfTrue="1">
      <formula>#REF!&lt;1</formula>
    </cfRule>
  </conditionalFormatting>
  <conditionalFormatting sqref="CF17:CF19">
    <cfRule type="expression" dxfId="457" priority="428" stopIfTrue="1">
      <formula>#REF!&lt;1</formula>
    </cfRule>
  </conditionalFormatting>
  <conditionalFormatting sqref="CG11:CG15">
    <cfRule type="expression" dxfId="456" priority="427" stopIfTrue="1">
      <formula>#REF!&lt;1</formula>
    </cfRule>
  </conditionalFormatting>
  <conditionalFormatting sqref="CG19">
    <cfRule type="expression" dxfId="455" priority="426" stopIfTrue="1">
      <formula>#REF!&lt;1</formula>
    </cfRule>
  </conditionalFormatting>
  <conditionalFormatting sqref="CG20">
    <cfRule type="expression" dxfId="454" priority="425" stopIfTrue="1">
      <formula>#REF!&lt;1</formula>
    </cfRule>
  </conditionalFormatting>
  <conditionalFormatting sqref="CG21">
    <cfRule type="expression" dxfId="453" priority="424" stopIfTrue="1">
      <formula>#REF!&lt;1</formula>
    </cfRule>
  </conditionalFormatting>
  <conditionalFormatting sqref="CG22">
    <cfRule type="expression" dxfId="452" priority="423" stopIfTrue="1">
      <formula>#REF!&lt;1</formula>
    </cfRule>
  </conditionalFormatting>
  <conditionalFormatting sqref="CG23">
    <cfRule type="expression" dxfId="451" priority="422" stopIfTrue="1">
      <formula>#REF!&lt;1</formula>
    </cfRule>
  </conditionalFormatting>
  <conditionalFormatting sqref="CH23">
    <cfRule type="expression" dxfId="450" priority="421" stopIfTrue="1">
      <formula>#REF!&lt;1</formula>
    </cfRule>
  </conditionalFormatting>
  <conditionalFormatting sqref="CG5">
    <cfRule type="expression" dxfId="449" priority="420" stopIfTrue="1">
      <formula>#REF!&lt;1</formula>
    </cfRule>
  </conditionalFormatting>
  <conditionalFormatting sqref="CG6">
    <cfRule type="expression" dxfId="448" priority="419" stopIfTrue="1">
      <formula>#REF!&lt;1</formula>
    </cfRule>
  </conditionalFormatting>
  <conditionalFormatting sqref="CI47:CK47">
    <cfRule type="expression" dxfId="447" priority="417" stopIfTrue="1">
      <formula>CI$23="Killed"</formula>
    </cfRule>
    <cfRule type="expression" dxfId="446" priority="418" stopIfTrue="1">
      <formula>CI$23="Helpless"</formula>
    </cfRule>
  </conditionalFormatting>
  <conditionalFormatting sqref="CI7">
    <cfRule type="expression" dxfId="445" priority="416" stopIfTrue="1">
      <formula>#REF!&lt;1</formula>
    </cfRule>
  </conditionalFormatting>
  <conditionalFormatting sqref="CI21">
    <cfRule type="expression" dxfId="444" priority="415" stopIfTrue="1">
      <formula>#REF!&lt;1</formula>
    </cfRule>
  </conditionalFormatting>
  <conditionalFormatting sqref="CI24">
    <cfRule type="expression" dxfId="443" priority="414" stopIfTrue="1">
      <formula>#REF!&lt;1</formula>
    </cfRule>
  </conditionalFormatting>
  <conditionalFormatting sqref="CI25">
    <cfRule type="expression" dxfId="442" priority="413" stopIfTrue="1">
      <formula>#REF!&lt;1</formula>
    </cfRule>
  </conditionalFormatting>
  <conditionalFormatting sqref="CI26">
    <cfRule type="expression" dxfId="441" priority="412" stopIfTrue="1">
      <formula>#REF!&lt;1</formula>
    </cfRule>
  </conditionalFormatting>
  <conditionalFormatting sqref="CI43">
    <cfRule type="expression" dxfId="440" priority="411" stopIfTrue="1">
      <formula>#REF!&lt;1</formula>
    </cfRule>
  </conditionalFormatting>
  <conditionalFormatting sqref="CI17:CI19">
    <cfRule type="expression" dxfId="439" priority="410" stopIfTrue="1">
      <formula>#REF!&lt;1</formula>
    </cfRule>
  </conditionalFormatting>
  <conditionalFormatting sqref="CJ11:CJ15">
    <cfRule type="expression" dxfId="438" priority="409" stopIfTrue="1">
      <formula>#REF!&lt;1</formula>
    </cfRule>
  </conditionalFormatting>
  <conditionalFormatting sqref="CJ19">
    <cfRule type="expression" dxfId="437" priority="408" stopIfTrue="1">
      <formula>#REF!&lt;1</formula>
    </cfRule>
  </conditionalFormatting>
  <conditionalFormatting sqref="CJ20">
    <cfRule type="expression" dxfId="436" priority="407" stopIfTrue="1">
      <formula>#REF!&lt;1</formula>
    </cfRule>
  </conditionalFormatting>
  <conditionalFormatting sqref="CJ21">
    <cfRule type="expression" dxfId="435" priority="406" stopIfTrue="1">
      <formula>#REF!&lt;1</formula>
    </cfRule>
  </conditionalFormatting>
  <conditionalFormatting sqref="CJ22">
    <cfRule type="expression" dxfId="434" priority="405" stopIfTrue="1">
      <formula>#REF!&lt;1</formula>
    </cfRule>
  </conditionalFormatting>
  <conditionalFormatting sqref="CJ23">
    <cfRule type="expression" dxfId="433" priority="404" stopIfTrue="1">
      <formula>#REF!&lt;1</formula>
    </cfRule>
  </conditionalFormatting>
  <conditionalFormatting sqref="CK23">
    <cfRule type="expression" dxfId="432" priority="403" stopIfTrue="1">
      <formula>#REF!&lt;1</formula>
    </cfRule>
  </conditionalFormatting>
  <conditionalFormatting sqref="CJ5">
    <cfRule type="expression" dxfId="431" priority="402" stopIfTrue="1">
      <formula>#REF!&lt;1</formula>
    </cfRule>
  </conditionalFormatting>
  <conditionalFormatting sqref="CJ6">
    <cfRule type="expression" dxfId="430" priority="401" stopIfTrue="1">
      <formula>#REF!&lt;1</formula>
    </cfRule>
  </conditionalFormatting>
  <conditionalFormatting sqref="CL47:CN47">
    <cfRule type="expression" dxfId="429" priority="399" stopIfTrue="1">
      <formula>CL$23="Killed"</formula>
    </cfRule>
    <cfRule type="expression" dxfId="428" priority="400" stopIfTrue="1">
      <formula>CL$23="Helpless"</formula>
    </cfRule>
  </conditionalFormatting>
  <conditionalFormatting sqref="CL7">
    <cfRule type="expression" dxfId="427" priority="398" stopIfTrue="1">
      <formula>#REF!&lt;1</formula>
    </cfRule>
  </conditionalFormatting>
  <conditionalFormatting sqref="CL21">
    <cfRule type="expression" dxfId="426" priority="397" stopIfTrue="1">
      <formula>#REF!&lt;1</formula>
    </cfRule>
  </conditionalFormatting>
  <conditionalFormatting sqref="CL24">
    <cfRule type="expression" dxfId="425" priority="396" stopIfTrue="1">
      <formula>#REF!&lt;1</formula>
    </cfRule>
  </conditionalFormatting>
  <conditionalFormatting sqref="CL25">
    <cfRule type="expression" dxfId="424" priority="395" stopIfTrue="1">
      <formula>#REF!&lt;1</formula>
    </cfRule>
  </conditionalFormatting>
  <conditionalFormatting sqref="CL26">
    <cfRule type="expression" dxfId="423" priority="394" stopIfTrue="1">
      <formula>#REF!&lt;1</formula>
    </cfRule>
  </conditionalFormatting>
  <conditionalFormatting sqref="CL43">
    <cfRule type="expression" dxfId="422" priority="393" stopIfTrue="1">
      <formula>#REF!&lt;1</formula>
    </cfRule>
  </conditionalFormatting>
  <conditionalFormatting sqref="CL17:CL19">
    <cfRule type="expression" dxfId="421" priority="392" stopIfTrue="1">
      <formula>#REF!&lt;1</formula>
    </cfRule>
  </conditionalFormatting>
  <conditionalFormatting sqref="CM11:CM15">
    <cfRule type="expression" dxfId="420" priority="391" stopIfTrue="1">
      <formula>#REF!&lt;1</formula>
    </cfRule>
  </conditionalFormatting>
  <conditionalFormatting sqref="CM19">
    <cfRule type="expression" dxfId="419" priority="390" stopIfTrue="1">
      <formula>#REF!&lt;1</formula>
    </cfRule>
  </conditionalFormatting>
  <conditionalFormatting sqref="CM20">
    <cfRule type="expression" dxfId="418" priority="389" stopIfTrue="1">
      <formula>#REF!&lt;1</formula>
    </cfRule>
  </conditionalFormatting>
  <conditionalFormatting sqref="CM21">
    <cfRule type="expression" dxfId="417" priority="388" stopIfTrue="1">
      <formula>#REF!&lt;1</formula>
    </cfRule>
  </conditionalFormatting>
  <conditionalFormatting sqref="CM22">
    <cfRule type="expression" dxfId="416" priority="387" stopIfTrue="1">
      <formula>#REF!&lt;1</formula>
    </cfRule>
  </conditionalFormatting>
  <conditionalFormatting sqref="CM23">
    <cfRule type="expression" dxfId="415" priority="386" stopIfTrue="1">
      <formula>#REF!&lt;1</formula>
    </cfRule>
  </conditionalFormatting>
  <conditionalFormatting sqref="CN23">
    <cfRule type="expression" dxfId="414" priority="385" stopIfTrue="1">
      <formula>#REF!&lt;1</formula>
    </cfRule>
  </conditionalFormatting>
  <conditionalFormatting sqref="CM5">
    <cfRule type="expression" dxfId="413" priority="384" stopIfTrue="1">
      <formula>#REF!&lt;1</formula>
    </cfRule>
  </conditionalFormatting>
  <conditionalFormatting sqref="CM6">
    <cfRule type="expression" dxfId="412" priority="383" stopIfTrue="1">
      <formula>#REF!&lt;1</formula>
    </cfRule>
  </conditionalFormatting>
  <conditionalFormatting sqref="AY48:BA56">
    <cfRule type="expression" dxfId="411" priority="381" stopIfTrue="1">
      <formula>AY$23="Killed"</formula>
    </cfRule>
    <cfRule type="expression" dxfId="410" priority="382" stopIfTrue="1">
      <formula>AY$23="Helpless"</formula>
    </cfRule>
  </conditionalFormatting>
  <conditionalFormatting sqref="AZ23">
    <cfRule type="expression" dxfId="409" priority="380" stopIfTrue="1">
      <formula>#REF!&lt;1</formula>
    </cfRule>
  </conditionalFormatting>
  <conditionalFormatting sqref="BA23">
    <cfRule type="expression" dxfId="408" priority="379" stopIfTrue="1">
      <formula>#REF!&lt;1</formula>
    </cfRule>
  </conditionalFormatting>
  <conditionalFormatting sqref="AY47:BA47">
    <cfRule type="expression" dxfId="407" priority="377" stopIfTrue="1">
      <formula>AY$23="Killed"</formula>
    </cfRule>
    <cfRule type="expression" dxfId="406" priority="378" stopIfTrue="1">
      <formula>AY$23="Helpless"</formula>
    </cfRule>
  </conditionalFormatting>
  <conditionalFormatting sqref="AY7">
    <cfRule type="expression" dxfId="405" priority="376" stopIfTrue="1">
      <formula>#REF!&lt;1</formula>
    </cfRule>
  </conditionalFormatting>
  <conditionalFormatting sqref="AY21">
    <cfRule type="expression" dxfId="404" priority="375" stopIfTrue="1">
      <formula>#REF!&lt;1</formula>
    </cfRule>
  </conditionalFormatting>
  <conditionalFormatting sqref="AY24">
    <cfRule type="expression" dxfId="403" priority="374" stopIfTrue="1">
      <formula>#REF!&lt;1</formula>
    </cfRule>
  </conditionalFormatting>
  <conditionalFormatting sqref="AY25">
    <cfRule type="expression" dxfId="402" priority="373" stopIfTrue="1">
      <formula>#REF!&lt;1</formula>
    </cfRule>
  </conditionalFormatting>
  <conditionalFormatting sqref="AY26">
    <cfRule type="expression" dxfId="401" priority="372" stopIfTrue="1">
      <formula>#REF!&lt;1</formula>
    </cfRule>
  </conditionalFormatting>
  <conditionalFormatting sqref="AY43">
    <cfRule type="expression" dxfId="400" priority="371" stopIfTrue="1">
      <formula>#REF!&lt;1</formula>
    </cfRule>
  </conditionalFormatting>
  <conditionalFormatting sqref="AY17:AY19">
    <cfRule type="expression" dxfId="399" priority="370" stopIfTrue="1">
      <formula>#REF!&lt;1</formula>
    </cfRule>
  </conditionalFormatting>
  <conditionalFormatting sqref="AZ11:AZ15">
    <cfRule type="expression" dxfId="398" priority="369" stopIfTrue="1">
      <formula>#REF!&lt;1</formula>
    </cfRule>
  </conditionalFormatting>
  <conditionalFormatting sqref="AZ19">
    <cfRule type="expression" dxfId="397" priority="368" stopIfTrue="1">
      <formula>#REF!&lt;1</formula>
    </cfRule>
  </conditionalFormatting>
  <conditionalFormatting sqref="AZ20">
    <cfRule type="expression" dxfId="396" priority="367" stopIfTrue="1">
      <formula>#REF!&lt;1</formula>
    </cfRule>
  </conditionalFormatting>
  <conditionalFormatting sqref="AZ21">
    <cfRule type="expression" dxfId="395" priority="366" stopIfTrue="1">
      <formula>#REF!&lt;1</formula>
    </cfRule>
  </conditionalFormatting>
  <conditionalFormatting sqref="AZ22">
    <cfRule type="expression" dxfId="394" priority="365" stopIfTrue="1">
      <formula>#REF!&lt;1</formula>
    </cfRule>
  </conditionalFormatting>
  <conditionalFormatting sqref="AZ23">
    <cfRule type="expression" dxfId="393" priority="364" stopIfTrue="1">
      <formula>#REF!&lt;1</formula>
    </cfRule>
  </conditionalFormatting>
  <conditionalFormatting sqref="BA23">
    <cfRule type="expression" dxfId="392" priority="363" stopIfTrue="1">
      <formula>#REF!&lt;1</formula>
    </cfRule>
  </conditionalFormatting>
  <conditionalFormatting sqref="AZ5">
    <cfRule type="expression" dxfId="391" priority="362" stopIfTrue="1">
      <formula>#REF!&lt;1</formula>
    </cfRule>
  </conditionalFormatting>
  <conditionalFormatting sqref="AZ6">
    <cfRule type="expression" dxfId="390" priority="361" stopIfTrue="1">
      <formula>#REF!&lt;1</formula>
    </cfRule>
  </conditionalFormatting>
  <conditionalFormatting sqref="AV48:AX56">
    <cfRule type="expression" dxfId="389" priority="359" stopIfTrue="1">
      <formula>AV$23="Killed"</formula>
    </cfRule>
    <cfRule type="expression" dxfId="388" priority="360" stopIfTrue="1">
      <formula>AV$23="Helpless"</formula>
    </cfRule>
  </conditionalFormatting>
  <conditionalFormatting sqref="AW23">
    <cfRule type="expression" dxfId="387" priority="358" stopIfTrue="1">
      <formula>#REF!&lt;1</formula>
    </cfRule>
  </conditionalFormatting>
  <conditionalFormatting sqref="AX23">
    <cfRule type="expression" dxfId="386" priority="357" stopIfTrue="1">
      <formula>#REF!&lt;1</formula>
    </cfRule>
  </conditionalFormatting>
  <conditionalFormatting sqref="AV47:AX47">
    <cfRule type="expression" dxfId="385" priority="355" stopIfTrue="1">
      <formula>AV$23="Killed"</formula>
    </cfRule>
    <cfRule type="expression" dxfId="384" priority="356" stopIfTrue="1">
      <formula>AV$23="Helpless"</formula>
    </cfRule>
  </conditionalFormatting>
  <conditionalFormatting sqref="AV7">
    <cfRule type="expression" dxfId="383" priority="354" stopIfTrue="1">
      <formula>#REF!&lt;1</formula>
    </cfRule>
  </conditionalFormatting>
  <conditionalFormatting sqref="AV21">
    <cfRule type="expression" dxfId="382" priority="353" stopIfTrue="1">
      <formula>#REF!&lt;1</formula>
    </cfRule>
  </conditionalFormatting>
  <conditionalFormatting sqref="AV24">
    <cfRule type="expression" dxfId="381" priority="352" stopIfTrue="1">
      <formula>#REF!&lt;1</formula>
    </cfRule>
  </conditionalFormatting>
  <conditionalFormatting sqref="AV25">
    <cfRule type="expression" dxfId="380" priority="351" stopIfTrue="1">
      <formula>#REF!&lt;1</formula>
    </cfRule>
  </conditionalFormatting>
  <conditionalFormatting sqref="AV26">
    <cfRule type="expression" dxfId="379" priority="350" stopIfTrue="1">
      <formula>#REF!&lt;1</formula>
    </cfRule>
  </conditionalFormatting>
  <conditionalFormatting sqref="AV43">
    <cfRule type="expression" dxfId="378" priority="349" stopIfTrue="1">
      <formula>#REF!&lt;1</formula>
    </cfRule>
  </conditionalFormatting>
  <conditionalFormatting sqref="AV17:AV19">
    <cfRule type="expression" dxfId="377" priority="348" stopIfTrue="1">
      <formula>#REF!&lt;1</formula>
    </cfRule>
  </conditionalFormatting>
  <conditionalFormatting sqref="AW11:AW15">
    <cfRule type="expression" dxfId="376" priority="347" stopIfTrue="1">
      <formula>#REF!&lt;1</formula>
    </cfRule>
  </conditionalFormatting>
  <conditionalFormatting sqref="AW19">
    <cfRule type="expression" dxfId="375" priority="346" stopIfTrue="1">
      <formula>#REF!&lt;1</formula>
    </cfRule>
  </conditionalFormatting>
  <conditionalFormatting sqref="AW20">
    <cfRule type="expression" dxfId="374" priority="345" stopIfTrue="1">
      <formula>#REF!&lt;1</formula>
    </cfRule>
  </conditionalFormatting>
  <conditionalFormatting sqref="AW21">
    <cfRule type="expression" dxfId="373" priority="344" stopIfTrue="1">
      <formula>#REF!&lt;1</formula>
    </cfRule>
  </conditionalFormatting>
  <conditionalFormatting sqref="AW22">
    <cfRule type="expression" dxfId="372" priority="343" stopIfTrue="1">
      <formula>#REF!&lt;1</formula>
    </cfRule>
  </conditionalFormatting>
  <conditionalFormatting sqref="AW23">
    <cfRule type="expression" dxfId="371" priority="342" stopIfTrue="1">
      <formula>#REF!&lt;1</formula>
    </cfRule>
  </conditionalFormatting>
  <conditionalFormatting sqref="AX23">
    <cfRule type="expression" dxfId="370" priority="341" stopIfTrue="1">
      <formula>#REF!&lt;1</formula>
    </cfRule>
  </conditionalFormatting>
  <conditionalFormatting sqref="AW5">
    <cfRule type="expression" dxfId="369" priority="340" stopIfTrue="1">
      <formula>#REF!&lt;1</formula>
    </cfRule>
  </conditionalFormatting>
  <conditionalFormatting sqref="AW6">
    <cfRule type="expression" dxfId="368" priority="339" stopIfTrue="1">
      <formula>#REF!&lt;1</formula>
    </cfRule>
  </conditionalFormatting>
  <conditionalFormatting sqref="AS48:AU56">
    <cfRule type="expression" dxfId="367" priority="337" stopIfTrue="1">
      <formula>AS$23="Killed"</formula>
    </cfRule>
    <cfRule type="expression" dxfId="366" priority="338" stopIfTrue="1">
      <formula>AS$23="Helpless"</formula>
    </cfRule>
  </conditionalFormatting>
  <conditionalFormatting sqref="AT23">
    <cfRule type="expression" dxfId="365" priority="336" stopIfTrue="1">
      <formula>#REF!&lt;1</formula>
    </cfRule>
  </conditionalFormatting>
  <conditionalFormatting sqref="AU23">
    <cfRule type="expression" dxfId="364" priority="335" stopIfTrue="1">
      <formula>#REF!&lt;1</formula>
    </cfRule>
  </conditionalFormatting>
  <conditionalFormatting sqref="AS47:AU47">
    <cfRule type="expression" dxfId="363" priority="333" stopIfTrue="1">
      <formula>AS$23="Killed"</formula>
    </cfRule>
    <cfRule type="expression" dxfId="362" priority="334" stopIfTrue="1">
      <formula>AS$23="Helpless"</formula>
    </cfRule>
  </conditionalFormatting>
  <conditionalFormatting sqref="AS7">
    <cfRule type="expression" dxfId="361" priority="332" stopIfTrue="1">
      <formula>#REF!&lt;1</formula>
    </cfRule>
  </conditionalFormatting>
  <conditionalFormatting sqref="AS21">
    <cfRule type="expression" dxfId="360" priority="331" stopIfTrue="1">
      <formula>#REF!&lt;1</formula>
    </cfRule>
  </conditionalFormatting>
  <conditionalFormatting sqref="AS24">
    <cfRule type="expression" dxfId="359" priority="330" stopIfTrue="1">
      <formula>#REF!&lt;1</formula>
    </cfRule>
  </conditionalFormatting>
  <conditionalFormatting sqref="AS25">
    <cfRule type="expression" dxfId="358" priority="329" stopIfTrue="1">
      <formula>#REF!&lt;1</formula>
    </cfRule>
  </conditionalFormatting>
  <conditionalFormatting sqref="AS26">
    <cfRule type="expression" dxfId="357" priority="328" stopIfTrue="1">
      <formula>#REF!&lt;1</formula>
    </cfRule>
  </conditionalFormatting>
  <conditionalFormatting sqref="AS43">
    <cfRule type="expression" dxfId="356" priority="327" stopIfTrue="1">
      <formula>#REF!&lt;1</formula>
    </cfRule>
  </conditionalFormatting>
  <conditionalFormatting sqref="AS17:AS19">
    <cfRule type="expression" dxfId="355" priority="326" stopIfTrue="1">
      <formula>#REF!&lt;1</formula>
    </cfRule>
  </conditionalFormatting>
  <conditionalFormatting sqref="AT11:AT15">
    <cfRule type="expression" dxfId="354" priority="325" stopIfTrue="1">
      <formula>#REF!&lt;1</formula>
    </cfRule>
  </conditionalFormatting>
  <conditionalFormatting sqref="AT19">
    <cfRule type="expression" dxfId="353" priority="324" stopIfTrue="1">
      <formula>#REF!&lt;1</formula>
    </cfRule>
  </conditionalFormatting>
  <conditionalFormatting sqref="AT20">
    <cfRule type="expression" dxfId="352" priority="323" stopIfTrue="1">
      <formula>#REF!&lt;1</formula>
    </cfRule>
  </conditionalFormatting>
  <conditionalFormatting sqref="AT21">
    <cfRule type="expression" dxfId="351" priority="322" stopIfTrue="1">
      <formula>#REF!&lt;1</formula>
    </cfRule>
  </conditionalFormatting>
  <conditionalFormatting sqref="AT22">
    <cfRule type="expression" dxfId="350" priority="321" stopIfTrue="1">
      <formula>#REF!&lt;1</formula>
    </cfRule>
  </conditionalFormatting>
  <conditionalFormatting sqref="AT23">
    <cfRule type="expression" dxfId="349" priority="320" stopIfTrue="1">
      <formula>#REF!&lt;1</formula>
    </cfRule>
  </conditionalFormatting>
  <conditionalFormatting sqref="AU23">
    <cfRule type="expression" dxfId="348" priority="319" stopIfTrue="1">
      <formula>#REF!&lt;1</formula>
    </cfRule>
  </conditionalFormatting>
  <conditionalFormatting sqref="AT5">
    <cfRule type="expression" dxfId="347" priority="318" stopIfTrue="1">
      <formula>#REF!&lt;1</formula>
    </cfRule>
  </conditionalFormatting>
  <conditionalFormatting sqref="AT6">
    <cfRule type="expression" dxfId="346" priority="317" stopIfTrue="1">
      <formula>#REF!&lt;1</formula>
    </cfRule>
  </conditionalFormatting>
  <conditionalFormatting sqref="AP48:AR56">
    <cfRule type="expression" dxfId="345" priority="315" stopIfTrue="1">
      <formula>AP$23="Killed"</formula>
    </cfRule>
    <cfRule type="expression" dxfId="344" priority="316" stopIfTrue="1">
      <formula>AP$23="Helpless"</formula>
    </cfRule>
  </conditionalFormatting>
  <conditionalFormatting sqref="AQ23">
    <cfRule type="expression" dxfId="343" priority="314" stopIfTrue="1">
      <formula>#REF!&lt;1</formula>
    </cfRule>
  </conditionalFormatting>
  <conditionalFormatting sqref="AR23">
    <cfRule type="expression" dxfId="342" priority="313" stopIfTrue="1">
      <formula>#REF!&lt;1</formula>
    </cfRule>
  </conditionalFormatting>
  <conditionalFormatting sqref="AP47:AR47">
    <cfRule type="expression" dxfId="341" priority="311" stopIfTrue="1">
      <formula>AP$23="Killed"</formula>
    </cfRule>
    <cfRule type="expression" dxfId="340" priority="312" stopIfTrue="1">
      <formula>AP$23="Helpless"</formula>
    </cfRule>
  </conditionalFormatting>
  <conditionalFormatting sqref="AP7">
    <cfRule type="expression" dxfId="339" priority="310" stopIfTrue="1">
      <formula>#REF!&lt;1</formula>
    </cfRule>
  </conditionalFormatting>
  <conditionalFormatting sqref="AP21">
    <cfRule type="expression" dxfId="338" priority="309" stopIfTrue="1">
      <formula>#REF!&lt;1</formula>
    </cfRule>
  </conditionalFormatting>
  <conditionalFormatting sqref="AP24">
    <cfRule type="expression" dxfId="337" priority="308" stopIfTrue="1">
      <formula>#REF!&lt;1</formula>
    </cfRule>
  </conditionalFormatting>
  <conditionalFormatting sqref="AP25">
    <cfRule type="expression" dxfId="336" priority="307" stopIfTrue="1">
      <formula>#REF!&lt;1</formula>
    </cfRule>
  </conditionalFormatting>
  <conditionalFormatting sqref="AP26">
    <cfRule type="expression" dxfId="335" priority="306" stopIfTrue="1">
      <formula>#REF!&lt;1</formula>
    </cfRule>
  </conditionalFormatting>
  <conditionalFormatting sqref="AP43">
    <cfRule type="expression" dxfId="334" priority="305" stopIfTrue="1">
      <formula>#REF!&lt;1</formula>
    </cfRule>
  </conditionalFormatting>
  <conditionalFormatting sqref="AP17:AP19">
    <cfRule type="expression" dxfId="333" priority="304" stopIfTrue="1">
      <formula>#REF!&lt;1</formula>
    </cfRule>
  </conditionalFormatting>
  <conditionalFormatting sqref="AQ11:AQ15">
    <cfRule type="expression" dxfId="332" priority="303" stopIfTrue="1">
      <formula>#REF!&lt;1</formula>
    </cfRule>
  </conditionalFormatting>
  <conditionalFormatting sqref="AQ19">
    <cfRule type="expression" dxfId="331" priority="302" stopIfTrue="1">
      <formula>#REF!&lt;1</formula>
    </cfRule>
  </conditionalFormatting>
  <conditionalFormatting sqref="AQ20">
    <cfRule type="expression" dxfId="330" priority="301" stopIfTrue="1">
      <formula>#REF!&lt;1</formula>
    </cfRule>
  </conditionalFormatting>
  <conditionalFormatting sqref="AQ21">
    <cfRule type="expression" dxfId="329" priority="300" stopIfTrue="1">
      <formula>#REF!&lt;1</formula>
    </cfRule>
  </conditionalFormatting>
  <conditionalFormatting sqref="AQ22">
    <cfRule type="expression" dxfId="328" priority="299" stopIfTrue="1">
      <formula>#REF!&lt;1</formula>
    </cfRule>
  </conditionalFormatting>
  <conditionalFormatting sqref="AQ23">
    <cfRule type="expression" dxfId="327" priority="298" stopIfTrue="1">
      <formula>#REF!&lt;1</formula>
    </cfRule>
  </conditionalFormatting>
  <conditionalFormatting sqref="AR23">
    <cfRule type="expression" dxfId="326" priority="297" stopIfTrue="1">
      <formula>#REF!&lt;1</formula>
    </cfRule>
  </conditionalFormatting>
  <conditionalFormatting sqref="AQ5">
    <cfRule type="expression" dxfId="325" priority="296" stopIfTrue="1">
      <formula>#REF!&lt;1</formula>
    </cfRule>
  </conditionalFormatting>
  <conditionalFormatting sqref="AQ6">
    <cfRule type="expression" dxfId="324" priority="295" stopIfTrue="1">
      <formula>#REF!&lt;1</formula>
    </cfRule>
  </conditionalFormatting>
  <conditionalFormatting sqref="AM48:AO49 AM51:AO56">
    <cfRule type="expression" dxfId="323" priority="293" stopIfTrue="1">
      <formula>AM$23="Killed"</formula>
    </cfRule>
    <cfRule type="expression" dxfId="322" priority="294" stopIfTrue="1">
      <formula>AM$23="Helpless"</formula>
    </cfRule>
  </conditionalFormatting>
  <conditionalFormatting sqref="AN23">
    <cfRule type="expression" dxfId="321" priority="292" stopIfTrue="1">
      <formula>#REF!&lt;1</formula>
    </cfRule>
  </conditionalFormatting>
  <conditionalFormatting sqref="AO23">
    <cfRule type="expression" dxfId="320" priority="291" stopIfTrue="1">
      <formula>#REF!&lt;1</formula>
    </cfRule>
  </conditionalFormatting>
  <conditionalFormatting sqref="AM47:AO47">
    <cfRule type="expression" dxfId="319" priority="289" stopIfTrue="1">
      <formula>AM$23="Killed"</formula>
    </cfRule>
    <cfRule type="expression" dxfId="318" priority="290" stopIfTrue="1">
      <formula>AM$23="Helpless"</formula>
    </cfRule>
  </conditionalFormatting>
  <conditionalFormatting sqref="AM7">
    <cfRule type="expression" dxfId="317" priority="288" stopIfTrue="1">
      <formula>#REF!&lt;1</formula>
    </cfRule>
  </conditionalFormatting>
  <conditionalFormatting sqref="AM21">
    <cfRule type="expression" dxfId="316" priority="287" stopIfTrue="1">
      <formula>#REF!&lt;1</formula>
    </cfRule>
  </conditionalFormatting>
  <conditionalFormatting sqref="AM24">
    <cfRule type="expression" dxfId="315" priority="286" stopIfTrue="1">
      <formula>#REF!&lt;1</formula>
    </cfRule>
  </conditionalFormatting>
  <conditionalFormatting sqref="AM25">
    <cfRule type="expression" dxfId="314" priority="285" stopIfTrue="1">
      <formula>#REF!&lt;1</formula>
    </cfRule>
  </conditionalFormatting>
  <conditionalFormatting sqref="AM26">
    <cfRule type="expression" dxfId="313" priority="284" stopIfTrue="1">
      <formula>#REF!&lt;1</formula>
    </cfRule>
  </conditionalFormatting>
  <conditionalFormatting sqref="AM43">
    <cfRule type="expression" dxfId="312" priority="283" stopIfTrue="1">
      <formula>#REF!&lt;1</formula>
    </cfRule>
  </conditionalFormatting>
  <conditionalFormatting sqref="AM17:AM19">
    <cfRule type="expression" dxfId="311" priority="282" stopIfTrue="1">
      <formula>#REF!&lt;1</formula>
    </cfRule>
  </conditionalFormatting>
  <conditionalFormatting sqref="AN11:AN15">
    <cfRule type="expression" dxfId="310" priority="281" stopIfTrue="1">
      <formula>#REF!&lt;1</formula>
    </cfRule>
  </conditionalFormatting>
  <conditionalFormatting sqref="AN19">
    <cfRule type="expression" dxfId="309" priority="280" stopIfTrue="1">
      <formula>#REF!&lt;1</formula>
    </cfRule>
  </conditionalFormatting>
  <conditionalFormatting sqref="AN20">
    <cfRule type="expression" dxfId="308" priority="279" stopIfTrue="1">
      <formula>#REF!&lt;1</formula>
    </cfRule>
  </conditionalFormatting>
  <conditionalFormatting sqref="AN21">
    <cfRule type="expression" dxfId="307" priority="278" stopIfTrue="1">
      <formula>#REF!&lt;1</formula>
    </cfRule>
  </conditionalFormatting>
  <conditionalFormatting sqref="AN22">
    <cfRule type="expression" dxfId="306" priority="277" stopIfTrue="1">
      <formula>#REF!&lt;1</formula>
    </cfRule>
  </conditionalFormatting>
  <conditionalFormatting sqref="AN23">
    <cfRule type="expression" dxfId="305" priority="276" stopIfTrue="1">
      <formula>#REF!&lt;1</formula>
    </cfRule>
  </conditionalFormatting>
  <conditionalFormatting sqref="AO23">
    <cfRule type="expression" dxfId="304" priority="275" stopIfTrue="1">
      <formula>#REF!&lt;1</formula>
    </cfRule>
  </conditionalFormatting>
  <conditionalFormatting sqref="AN5">
    <cfRule type="expression" dxfId="303" priority="274" stopIfTrue="1">
      <formula>#REF!&lt;1</formula>
    </cfRule>
  </conditionalFormatting>
  <conditionalFormatting sqref="AN6">
    <cfRule type="expression" dxfId="302" priority="273" stopIfTrue="1">
      <formula>#REF!&lt;1</formula>
    </cfRule>
  </conditionalFormatting>
  <conditionalFormatting sqref="AJ48:AL56">
    <cfRule type="expression" dxfId="301" priority="271" stopIfTrue="1">
      <formula>AJ$23="Killed"</formula>
    </cfRule>
    <cfRule type="expression" dxfId="300" priority="272" stopIfTrue="1">
      <formula>AJ$23="Helpless"</formula>
    </cfRule>
  </conditionalFormatting>
  <conditionalFormatting sqref="AK23">
    <cfRule type="expression" dxfId="299" priority="270" stopIfTrue="1">
      <formula>#REF!&lt;1</formula>
    </cfRule>
  </conditionalFormatting>
  <conditionalFormatting sqref="AL23">
    <cfRule type="expression" dxfId="298" priority="269" stopIfTrue="1">
      <formula>#REF!&lt;1</formula>
    </cfRule>
  </conditionalFormatting>
  <conditionalFormatting sqref="AJ47:AL47">
    <cfRule type="expression" dxfId="297" priority="267" stopIfTrue="1">
      <formula>AJ$23="Killed"</formula>
    </cfRule>
    <cfRule type="expression" dxfId="296" priority="268" stopIfTrue="1">
      <formula>AJ$23="Helpless"</formula>
    </cfRule>
  </conditionalFormatting>
  <conditionalFormatting sqref="AJ7">
    <cfRule type="expression" dxfId="295" priority="266" stopIfTrue="1">
      <formula>#REF!&lt;1</formula>
    </cfRule>
  </conditionalFormatting>
  <conditionalFormatting sqref="AJ21">
    <cfRule type="expression" dxfId="294" priority="265" stopIfTrue="1">
      <formula>#REF!&lt;1</formula>
    </cfRule>
  </conditionalFormatting>
  <conditionalFormatting sqref="AJ24">
    <cfRule type="expression" dxfId="293" priority="264" stopIfTrue="1">
      <formula>#REF!&lt;1</formula>
    </cfRule>
  </conditionalFormatting>
  <conditionalFormatting sqref="AJ25">
    <cfRule type="expression" dxfId="292" priority="263" stopIfTrue="1">
      <formula>#REF!&lt;1</formula>
    </cfRule>
  </conditionalFormatting>
  <conditionalFormatting sqref="AJ26">
    <cfRule type="expression" dxfId="291" priority="262" stopIfTrue="1">
      <formula>#REF!&lt;1</formula>
    </cfRule>
  </conditionalFormatting>
  <conditionalFormatting sqref="AJ43">
    <cfRule type="expression" dxfId="290" priority="261" stopIfTrue="1">
      <formula>#REF!&lt;1</formula>
    </cfRule>
  </conditionalFormatting>
  <conditionalFormatting sqref="AJ17:AJ19">
    <cfRule type="expression" dxfId="289" priority="260" stopIfTrue="1">
      <formula>#REF!&lt;1</formula>
    </cfRule>
  </conditionalFormatting>
  <conditionalFormatting sqref="AK11:AK15">
    <cfRule type="expression" dxfId="288" priority="259" stopIfTrue="1">
      <formula>#REF!&lt;1</formula>
    </cfRule>
  </conditionalFormatting>
  <conditionalFormatting sqref="AK19">
    <cfRule type="expression" dxfId="287" priority="258" stopIfTrue="1">
      <formula>#REF!&lt;1</formula>
    </cfRule>
  </conditionalFormatting>
  <conditionalFormatting sqref="AK20">
    <cfRule type="expression" dxfId="286" priority="257" stopIfTrue="1">
      <formula>#REF!&lt;1</formula>
    </cfRule>
  </conditionalFormatting>
  <conditionalFormatting sqref="AK21">
    <cfRule type="expression" dxfId="285" priority="256" stopIfTrue="1">
      <formula>#REF!&lt;1</formula>
    </cfRule>
  </conditionalFormatting>
  <conditionalFormatting sqref="AK22">
    <cfRule type="expression" dxfId="284" priority="255" stopIfTrue="1">
      <formula>#REF!&lt;1</formula>
    </cfRule>
  </conditionalFormatting>
  <conditionalFormatting sqref="AK23">
    <cfRule type="expression" dxfId="283" priority="254" stopIfTrue="1">
      <formula>#REF!&lt;1</formula>
    </cfRule>
  </conditionalFormatting>
  <conditionalFormatting sqref="AL23">
    <cfRule type="expression" dxfId="282" priority="253" stopIfTrue="1">
      <formula>#REF!&lt;1</formula>
    </cfRule>
  </conditionalFormatting>
  <conditionalFormatting sqref="AK5">
    <cfRule type="expression" dxfId="281" priority="252" stopIfTrue="1">
      <formula>#REF!&lt;1</formula>
    </cfRule>
  </conditionalFormatting>
  <conditionalFormatting sqref="AK6">
    <cfRule type="expression" dxfId="280" priority="251" stopIfTrue="1">
      <formula>#REF!&lt;1</formula>
    </cfRule>
  </conditionalFormatting>
  <conditionalFormatting sqref="AG48:AI56">
    <cfRule type="expression" dxfId="279" priority="249" stopIfTrue="1">
      <formula>AG$23="Killed"</formula>
    </cfRule>
    <cfRule type="expression" dxfId="278" priority="250" stopIfTrue="1">
      <formula>AG$23="Helpless"</formula>
    </cfRule>
  </conditionalFormatting>
  <conditionalFormatting sqref="AH23">
    <cfRule type="expression" dxfId="277" priority="248" stopIfTrue="1">
      <formula>#REF!&lt;1</formula>
    </cfRule>
  </conditionalFormatting>
  <conditionalFormatting sqref="AI23">
    <cfRule type="expression" dxfId="276" priority="247" stopIfTrue="1">
      <formula>#REF!&lt;1</formula>
    </cfRule>
  </conditionalFormatting>
  <conditionalFormatting sqref="AG47:AI47">
    <cfRule type="expression" dxfId="275" priority="245" stopIfTrue="1">
      <formula>AG$23="Killed"</formula>
    </cfRule>
    <cfRule type="expression" dxfId="274" priority="246" stopIfTrue="1">
      <formula>AG$23="Helpless"</formula>
    </cfRule>
  </conditionalFormatting>
  <conditionalFormatting sqref="AG7">
    <cfRule type="expression" dxfId="273" priority="244" stopIfTrue="1">
      <formula>#REF!&lt;1</formula>
    </cfRule>
  </conditionalFormatting>
  <conditionalFormatting sqref="AG21">
    <cfRule type="expression" dxfId="272" priority="243" stopIfTrue="1">
      <formula>#REF!&lt;1</formula>
    </cfRule>
  </conditionalFormatting>
  <conditionalFormatting sqref="AG24">
    <cfRule type="expression" dxfId="271" priority="242" stopIfTrue="1">
      <formula>#REF!&lt;1</formula>
    </cfRule>
  </conditionalFormatting>
  <conditionalFormatting sqref="AG25">
    <cfRule type="expression" dxfId="270" priority="241" stopIfTrue="1">
      <formula>#REF!&lt;1</formula>
    </cfRule>
  </conditionalFormatting>
  <conditionalFormatting sqref="AG26">
    <cfRule type="expression" dxfId="269" priority="240" stopIfTrue="1">
      <formula>#REF!&lt;1</formula>
    </cfRule>
  </conditionalFormatting>
  <conditionalFormatting sqref="AG43">
    <cfRule type="expression" dxfId="268" priority="239" stopIfTrue="1">
      <formula>#REF!&lt;1</formula>
    </cfRule>
  </conditionalFormatting>
  <conditionalFormatting sqref="AG17:AG19">
    <cfRule type="expression" dxfId="267" priority="238" stopIfTrue="1">
      <formula>#REF!&lt;1</formula>
    </cfRule>
  </conditionalFormatting>
  <conditionalFormatting sqref="AH11:AH15">
    <cfRule type="expression" dxfId="266" priority="237" stopIfTrue="1">
      <formula>#REF!&lt;1</formula>
    </cfRule>
  </conditionalFormatting>
  <conditionalFormatting sqref="AH19">
    <cfRule type="expression" dxfId="265" priority="236" stopIfTrue="1">
      <formula>#REF!&lt;1</formula>
    </cfRule>
  </conditionalFormatting>
  <conditionalFormatting sqref="AH20">
    <cfRule type="expression" dxfId="264" priority="235" stopIfTrue="1">
      <formula>#REF!&lt;1</formula>
    </cfRule>
  </conditionalFormatting>
  <conditionalFormatting sqref="AH21">
    <cfRule type="expression" dxfId="263" priority="234" stopIfTrue="1">
      <formula>#REF!&lt;1</formula>
    </cfRule>
  </conditionalFormatting>
  <conditionalFormatting sqref="AH22">
    <cfRule type="expression" dxfId="262" priority="233" stopIfTrue="1">
      <formula>#REF!&lt;1</formula>
    </cfRule>
  </conditionalFormatting>
  <conditionalFormatting sqref="AH23">
    <cfRule type="expression" dxfId="261" priority="232" stopIfTrue="1">
      <formula>#REF!&lt;1</formula>
    </cfRule>
  </conditionalFormatting>
  <conditionalFormatting sqref="AI23">
    <cfRule type="expression" dxfId="260" priority="231" stopIfTrue="1">
      <formula>#REF!&lt;1</formula>
    </cfRule>
  </conditionalFormatting>
  <conditionalFormatting sqref="AH5">
    <cfRule type="expression" dxfId="259" priority="230" stopIfTrue="1">
      <formula>#REF!&lt;1</formula>
    </cfRule>
  </conditionalFormatting>
  <conditionalFormatting sqref="AH6">
    <cfRule type="expression" dxfId="258" priority="229" stopIfTrue="1">
      <formula>#REF!&lt;1</formula>
    </cfRule>
  </conditionalFormatting>
  <conditionalFormatting sqref="AD48:AF56">
    <cfRule type="expression" dxfId="257" priority="227" stopIfTrue="1">
      <formula>AD$23="Killed"</formula>
    </cfRule>
    <cfRule type="expression" dxfId="256" priority="228" stopIfTrue="1">
      <formula>AD$23="Helpless"</formula>
    </cfRule>
  </conditionalFormatting>
  <conditionalFormatting sqref="AE23">
    <cfRule type="expression" dxfId="255" priority="226" stopIfTrue="1">
      <formula>#REF!&lt;1</formula>
    </cfRule>
  </conditionalFormatting>
  <conditionalFormatting sqref="AF23">
    <cfRule type="expression" dxfId="254" priority="225" stopIfTrue="1">
      <formula>#REF!&lt;1</formula>
    </cfRule>
  </conditionalFormatting>
  <conditionalFormatting sqref="AD47:AF47">
    <cfRule type="expression" dxfId="253" priority="223" stopIfTrue="1">
      <formula>AD$23="Killed"</formula>
    </cfRule>
    <cfRule type="expression" dxfId="252" priority="224" stopIfTrue="1">
      <formula>AD$23="Helpless"</formula>
    </cfRule>
  </conditionalFormatting>
  <conditionalFormatting sqref="AD7">
    <cfRule type="expression" dxfId="251" priority="222" stopIfTrue="1">
      <formula>#REF!&lt;1</formula>
    </cfRule>
  </conditionalFormatting>
  <conditionalFormatting sqref="AD21">
    <cfRule type="expression" dxfId="250" priority="221" stopIfTrue="1">
      <formula>#REF!&lt;1</formula>
    </cfRule>
  </conditionalFormatting>
  <conditionalFormatting sqref="AD24">
    <cfRule type="expression" dxfId="249" priority="220" stopIfTrue="1">
      <formula>#REF!&lt;1</formula>
    </cfRule>
  </conditionalFormatting>
  <conditionalFormatting sqref="AD25">
    <cfRule type="expression" dxfId="248" priority="219" stopIfTrue="1">
      <formula>#REF!&lt;1</formula>
    </cfRule>
  </conditionalFormatting>
  <conditionalFormatting sqref="AD26">
    <cfRule type="expression" dxfId="247" priority="218" stopIfTrue="1">
      <formula>#REF!&lt;1</formula>
    </cfRule>
  </conditionalFormatting>
  <conditionalFormatting sqref="AD43">
    <cfRule type="expression" dxfId="246" priority="217" stopIfTrue="1">
      <formula>#REF!&lt;1</formula>
    </cfRule>
  </conditionalFormatting>
  <conditionalFormatting sqref="AD17:AD19">
    <cfRule type="expression" dxfId="245" priority="216" stopIfTrue="1">
      <formula>#REF!&lt;1</formula>
    </cfRule>
  </conditionalFormatting>
  <conditionalFormatting sqref="AE11:AE15">
    <cfRule type="expression" dxfId="244" priority="215" stopIfTrue="1">
      <formula>#REF!&lt;1</formula>
    </cfRule>
  </conditionalFormatting>
  <conditionalFormatting sqref="AE19">
    <cfRule type="expression" dxfId="243" priority="214" stopIfTrue="1">
      <formula>#REF!&lt;1</formula>
    </cfRule>
  </conditionalFormatting>
  <conditionalFormatting sqref="AE20">
    <cfRule type="expression" dxfId="242" priority="213" stopIfTrue="1">
      <formula>#REF!&lt;1</formula>
    </cfRule>
  </conditionalFormatting>
  <conditionalFormatting sqref="AE21">
    <cfRule type="expression" dxfId="241" priority="212" stopIfTrue="1">
      <formula>#REF!&lt;1</formula>
    </cfRule>
  </conditionalFormatting>
  <conditionalFormatting sqref="AE22">
    <cfRule type="expression" dxfId="240" priority="211" stopIfTrue="1">
      <formula>#REF!&lt;1</formula>
    </cfRule>
  </conditionalFormatting>
  <conditionalFormatting sqref="AE23">
    <cfRule type="expression" dxfId="239" priority="210" stopIfTrue="1">
      <formula>#REF!&lt;1</formula>
    </cfRule>
  </conditionalFormatting>
  <conditionalFormatting sqref="AF23">
    <cfRule type="expression" dxfId="238" priority="209" stopIfTrue="1">
      <formula>#REF!&lt;1</formula>
    </cfRule>
  </conditionalFormatting>
  <conditionalFormatting sqref="AE5">
    <cfRule type="expression" dxfId="237" priority="208" stopIfTrue="1">
      <formula>#REF!&lt;1</formula>
    </cfRule>
  </conditionalFormatting>
  <conditionalFormatting sqref="AE6">
    <cfRule type="expression" dxfId="236" priority="207" stopIfTrue="1">
      <formula>#REF!&lt;1</formula>
    </cfRule>
  </conditionalFormatting>
  <conditionalFormatting sqref="AA48:AC56">
    <cfRule type="expression" dxfId="235" priority="205" stopIfTrue="1">
      <formula>AA$23="Killed"</formula>
    </cfRule>
    <cfRule type="expression" dxfId="234" priority="206" stopIfTrue="1">
      <formula>AA$23="Helpless"</formula>
    </cfRule>
  </conditionalFormatting>
  <conditionalFormatting sqref="AB23">
    <cfRule type="expression" dxfId="233" priority="204" stopIfTrue="1">
      <formula>#REF!&lt;1</formula>
    </cfRule>
  </conditionalFormatting>
  <conditionalFormatting sqref="AC23">
    <cfRule type="expression" dxfId="232" priority="203" stopIfTrue="1">
      <formula>#REF!&lt;1</formula>
    </cfRule>
  </conditionalFormatting>
  <conditionalFormatting sqref="AA47:AC47">
    <cfRule type="expression" dxfId="231" priority="201" stopIfTrue="1">
      <formula>AA$23="Killed"</formula>
    </cfRule>
    <cfRule type="expression" dxfId="230" priority="202" stopIfTrue="1">
      <formula>AA$23="Helpless"</formula>
    </cfRule>
  </conditionalFormatting>
  <conditionalFormatting sqref="AA7">
    <cfRule type="expression" dxfId="229" priority="200" stopIfTrue="1">
      <formula>#REF!&lt;1</formula>
    </cfRule>
  </conditionalFormatting>
  <conditionalFormatting sqref="AA21">
    <cfRule type="expression" dxfId="228" priority="199" stopIfTrue="1">
      <formula>#REF!&lt;1</formula>
    </cfRule>
  </conditionalFormatting>
  <conditionalFormatting sqref="AA24">
    <cfRule type="expression" dxfId="227" priority="198" stopIfTrue="1">
      <formula>#REF!&lt;1</formula>
    </cfRule>
  </conditionalFormatting>
  <conditionalFormatting sqref="AA25">
    <cfRule type="expression" dxfId="226" priority="197" stopIfTrue="1">
      <formula>#REF!&lt;1</formula>
    </cfRule>
  </conditionalFormatting>
  <conditionalFormatting sqref="AA26">
    <cfRule type="expression" dxfId="225" priority="196" stopIfTrue="1">
      <formula>#REF!&lt;1</formula>
    </cfRule>
  </conditionalFormatting>
  <conditionalFormatting sqref="AA43">
    <cfRule type="expression" dxfId="224" priority="195" stopIfTrue="1">
      <formula>#REF!&lt;1</formula>
    </cfRule>
  </conditionalFormatting>
  <conditionalFormatting sqref="AA17:AA19">
    <cfRule type="expression" dxfId="223" priority="194" stopIfTrue="1">
      <formula>#REF!&lt;1</formula>
    </cfRule>
  </conditionalFormatting>
  <conditionalFormatting sqref="AB11:AB15">
    <cfRule type="expression" dxfId="222" priority="193" stopIfTrue="1">
      <formula>#REF!&lt;1</formula>
    </cfRule>
  </conditionalFormatting>
  <conditionalFormatting sqref="AB19">
    <cfRule type="expression" dxfId="221" priority="192" stopIfTrue="1">
      <formula>#REF!&lt;1</formula>
    </cfRule>
  </conditionalFormatting>
  <conditionalFormatting sqref="AB20">
    <cfRule type="expression" dxfId="220" priority="191" stopIfTrue="1">
      <formula>#REF!&lt;1</formula>
    </cfRule>
  </conditionalFormatting>
  <conditionalFormatting sqref="AB21">
    <cfRule type="expression" dxfId="219" priority="190" stopIfTrue="1">
      <formula>#REF!&lt;1</formula>
    </cfRule>
  </conditionalFormatting>
  <conditionalFormatting sqref="AB22">
    <cfRule type="expression" dxfId="218" priority="189" stopIfTrue="1">
      <formula>#REF!&lt;1</formula>
    </cfRule>
  </conditionalFormatting>
  <conditionalFormatting sqref="AB23">
    <cfRule type="expression" dxfId="217" priority="188" stopIfTrue="1">
      <formula>#REF!&lt;1</formula>
    </cfRule>
  </conditionalFormatting>
  <conditionalFormatting sqref="AC23">
    <cfRule type="expression" dxfId="216" priority="187" stopIfTrue="1">
      <formula>#REF!&lt;1</formula>
    </cfRule>
  </conditionalFormatting>
  <conditionalFormatting sqref="AB5">
    <cfRule type="expression" dxfId="215" priority="186" stopIfTrue="1">
      <formula>#REF!&lt;1</formula>
    </cfRule>
  </conditionalFormatting>
  <conditionalFormatting sqref="AB6">
    <cfRule type="expression" dxfId="214" priority="185" stopIfTrue="1">
      <formula>#REF!&lt;1</formula>
    </cfRule>
  </conditionalFormatting>
  <conditionalFormatting sqref="X48:Z56">
    <cfRule type="expression" dxfId="213" priority="183" stopIfTrue="1">
      <formula>X$23="Killed"</formula>
    </cfRule>
    <cfRule type="expression" dxfId="212" priority="184" stopIfTrue="1">
      <formula>X$23="Helpless"</formula>
    </cfRule>
  </conditionalFormatting>
  <conditionalFormatting sqref="Y23">
    <cfRule type="expression" dxfId="211" priority="182" stopIfTrue="1">
      <formula>#REF!&lt;1</formula>
    </cfRule>
  </conditionalFormatting>
  <conditionalFormatting sqref="Z23">
    <cfRule type="expression" dxfId="210" priority="181" stopIfTrue="1">
      <formula>#REF!&lt;1</formula>
    </cfRule>
  </conditionalFormatting>
  <conditionalFormatting sqref="X47:Z47">
    <cfRule type="expression" dxfId="209" priority="179" stopIfTrue="1">
      <formula>X$23="Killed"</formula>
    </cfRule>
    <cfRule type="expression" dxfId="208" priority="180" stopIfTrue="1">
      <formula>X$23="Helpless"</formula>
    </cfRule>
  </conditionalFormatting>
  <conditionalFormatting sqref="X7">
    <cfRule type="expression" dxfId="207" priority="178" stopIfTrue="1">
      <formula>#REF!&lt;1</formula>
    </cfRule>
  </conditionalFormatting>
  <conditionalFormatting sqref="X21">
    <cfRule type="expression" dxfId="206" priority="177" stopIfTrue="1">
      <formula>#REF!&lt;1</formula>
    </cfRule>
  </conditionalFormatting>
  <conditionalFormatting sqref="X24">
    <cfRule type="expression" dxfId="205" priority="176" stopIfTrue="1">
      <formula>#REF!&lt;1</formula>
    </cfRule>
  </conditionalFormatting>
  <conditionalFormatting sqref="X25">
    <cfRule type="expression" dxfId="204" priority="175" stopIfTrue="1">
      <formula>#REF!&lt;1</formula>
    </cfRule>
  </conditionalFormatting>
  <conditionalFormatting sqref="X26">
    <cfRule type="expression" dxfId="203" priority="174" stopIfTrue="1">
      <formula>#REF!&lt;1</formula>
    </cfRule>
  </conditionalFormatting>
  <conditionalFormatting sqref="X43">
    <cfRule type="expression" dxfId="202" priority="173" stopIfTrue="1">
      <formula>#REF!&lt;1</formula>
    </cfRule>
  </conditionalFormatting>
  <conditionalFormatting sqref="X17:X19">
    <cfRule type="expression" dxfId="201" priority="172" stopIfTrue="1">
      <formula>#REF!&lt;1</formula>
    </cfRule>
  </conditionalFormatting>
  <conditionalFormatting sqref="Y11:Y15">
    <cfRule type="expression" dxfId="200" priority="171" stopIfTrue="1">
      <formula>#REF!&lt;1</formula>
    </cfRule>
  </conditionalFormatting>
  <conditionalFormatting sqref="Y19">
    <cfRule type="expression" dxfId="199" priority="170" stopIfTrue="1">
      <formula>#REF!&lt;1</formula>
    </cfRule>
  </conditionalFormatting>
  <conditionalFormatting sqref="Y20">
    <cfRule type="expression" dxfId="198" priority="169" stopIfTrue="1">
      <formula>#REF!&lt;1</formula>
    </cfRule>
  </conditionalFormatting>
  <conditionalFormatting sqref="Y21">
    <cfRule type="expression" dxfId="197" priority="168" stopIfTrue="1">
      <formula>#REF!&lt;1</formula>
    </cfRule>
  </conditionalFormatting>
  <conditionalFormatting sqref="Y22">
    <cfRule type="expression" dxfId="196" priority="167" stopIfTrue="1">
      <formula>#REF!&lt;1</formula>
    </cfRule>
  </conditionalFormatting>
  <conditionalFormatting sqref="Y23">
    <cfRule type="expression" dxfId="195" priority="166" stopIfTrue="1">
      <formula>#REF!&lt;1</formula>
    </cfRule>
  </conditionalFormatting>
  <conditionalFormatting sqref="Z23">
    <cfRule type="expression" dxfId="194" priority="165" stopIfTrue="1">
      <formula>#REF!&lt;1</formula>
    </cfRule>
  </conditionalFormatting>
  <conditionalFormatting sqref="Y5">
    <cfRule type="expression" dxfId="193" priority="164" stopIfTrue="1">
      <formula>#REF!&lt;1</formula>
    </cfRule>
  </conditionalFormatting>
  <conditionalFormatting sqref="Y6">
    <cfRule type="expression" dxfId="192" priority="163" stopIfTrue="1">
      <formula>#REF!&lt;1</formula>
    </cfRule>
  </conditionalFormatting>
  <conditionalFormatting sqref="U48:W56">
    <cfRule type="expression" dxfId="191" priority="161" stopIfTrue="1">
      <formula>U$23="Killed"</formula>
    </cfRule>
    <cfRule type="expression" dxfId="190" priority="162" stopIfTrue="1">
      <formula>U$23="Helpless"</formula>
    </cfRule>
  </conditionalFormatting>
  <conditionalFormatting sqref="V23">
    <cfRule type="expression" dxfId="189" priority="160" stopIfTrue="1">
      <formula>#REF!&lt;1</formula>
    </cfRule>
  </conditionalFormatting>
  <conditionalFormatting sqref="W23">
    <cfRule type="expression" dxfId="188" priority="159" stopIfTrue="1">
      <formula>#REF!&lt;1</formula>
    </cfRule>
  </conditionalFormatting>
  <conditionalFormatting sqref="U47:W47">
    <cfRule type="expression" dxfId="187" priority="157" stopIfTrue="1">
      <formula>U$23="Killed"</formula>
    </cfRule>
    <cfRule type="expression" dxfId="186" priority="158" stopIfTrue="1">
      <formula>U$23="Helpless"</formula>
    </cfRule>
  </conditionalFormatting>
  <conditionalFormatting sqref="U7">
    <cfRule type="expression" dxfId="185" priority="156" stopIfTrue="1">
      <formula>#REF!&lt;1</formula>
    </cfRule>
  </conditionalFormatting>
  <conditionalFormatting sqref="U21">
    <cfRule type="expression" dxfId="184" priority="155" stopIfTrue="1">
      <formula>#REF!&lt;1</formula>
    </cfRule>
  </conditionalFormatting>
  <conditionalFormatting sqref="U24">
    <cfRule type="expression" dxfId="183" priority="154" stopIfTrue="1">
      <formula>#REF!&lt;1</formula>
    </cfRule>
  </conditionalFormatting>
  <conditionalFormatting sqref="U25">
    <cfRule type="expression" dxfId="182" priority="153" stopIfTrue="1">
      <formula>#REF!&lt;1</formula>
    </cfRule>
  </conditionalFormatting>
  <conditionalFormatting sqref="U26">
    <cfRule type="expression" dxfId="181" priority="152" stopIfTrue="1">
      <formula>#REF!&lt;1</formula>
    </cfRule>
  </conditionalFormatting>
  <conditionalFormatting sqref="U43">
    <cfRule type="expression" dxfId="180" priority="151" stopIfTrue="1">
      <formula>#REF!&lt;1</formula>
    </cfRule>
  </conditionalFormatting>
  <conditionalFormatting sqref="U17:U19">
    <cfRule type="expression" dxfId="179" priority="150" stopIfTrue="1">
      <formula>#REF!&lt;1</formula>
    </cfRule>
  </conditionalFormatting>
  <conditionalFormatting sqref="V11:V15">
    <cfRule type="expression" dxfId="178" priority="149" stopIfTrue="1">
      <formula>#REF!&lt;1</formula>
    </cfRule>
  </conditionalFormatting>
  <conditionalFormatting sqref="V19">
    <cfRule type="expression" dxfId="177" priority="148" stopIfTrue="1">
      <formula>#REF!&lt;1</formula>
    </cfRule>
  </conditionalFormatting>
  <conditionalFormatting sqref="V20">
    <cfRule type="expression" dxfId="176" priority="147" stopIfTrue="1">
      <formula>#REF!&lt;1</formula>
    </cfRule>
  </conditionalFormatting>
  <conditionalFormatting sqref="V21">
    <cfRule type="expression" dxfId="175" priority="146" stopIfTrue="1">
      <formula>#REF!&lt;1</formula>
    </cfRule>
  </conditionalFormatting>
  <conditionalFormatting sqref="V22">
    <cfRule type="expression" dxfId="174" priority="145" stopIfTrue="1">
      <formula>#REF!&lt;1</formula>
    </cfRule>
  </conditionalFormatting>
  <conditionalFormatting sqref="V23">
    <cfRule type="expression" dxfId="173" priority="144" stopIfTrue="1">
      <formula>#REF!&lt;1</formula>
    </cfRule>
  </conditionalFormatting>
  <conditionalFormatting sqref="W23">
    <cfRule type="expression" dxfId="172" priority="143" stopIfTrue="1">
      <formula>#REF!&lt;1</formula>
    </cfRule>
  </conditionalFormatting>
  <conditionalFormatting sqref="V5">
    <cfRule type="expression" dxfId="171" priority="142" stopIfTrue="1">
      <formula>#REF!&lt;1</formula>
    </cfRule>
  </conditionalFormatting>
  <conditionalFormatting sqref="V6">
    <cfRule type="expression" dxfId="170" priority="141" stopIfTrue="1">
      <formula>#REF!&lt;1</formula>
    </cfRule>
  </conditionalFormatting>
  <conditionalFormatting sqref="R48:T56">
    <cfRule type="expression" dxfId="169" priority="139" stopIfTrue="1">
      <formula>R$23="Killed"</formula>
    </cfRule>
    <cfRule type="expression" dxfId="168" priority="140" stopIfTrue="1">
      <formula>R$23="Helpless"</formula>
    </cfRule>
  </conditionalFormatting>
  <conditionalFormatting sqref="S23">
    <cfRule type="expression" dxfId="167" priority="138" stopIfTrue="1">
      <formula>#REF!&lt;1</formula>
    </cfRule>
  </conditionalFormatting>
  <conditionalFormatting sqref="T23">
    <cfRule type="expression" dxfId="166" priority="137" stopIfTrue="1">
      <formula>#REF!&lt;1</formula>
    </cfRule>
  </conditionalFormatting>
  <conditionalFormatting sqref="R47:T47">
    <cfRule type="expression" dxfId="165" priority="135" stopIfTrue="1">
      <formula>R$23="Killed"</formula>
    </cfRule>
    <cfRule type="expression" dxfId="164" priority="136" stopIfTrue="1">
      <formula>R$23="Helpless"</formula>
    </cfRule>
  </conditionalFormatting>
  <conditionalFormatting sqref="R7">
    <cfRule type="expression" dxfId="163" priority="134" stopIfTrue="1">
      <formula>#REF!&lt;1</formula>
    </cfRule>
  </conditionalFormatting>
  <conditionalFormatting sqref="R21">
    <cfRule type="expression" dxfId="162" priority="133" stopIfTrue="1">
      <formula>#REF!&lt;1</formula>
    </cfRule>
  </conditionalFormatting>
  <conditionalFormatting sqref="R24">
    <cfRule type="expression" dxfId="161" priority="132" stopIfTrue="1">
      <formula>#REF!&lt;1</formula>
    </cfRule>
  </conditionalFormatting>
  <conditionalFormatting sqref="R25">
    <cfRule type="expression" dxfId="160" priority="131" stopIfTrue="1">
      <formula>#REF!&lt;1</formula>
    </cfRule>
  </conditionalFormatting>
  <conditionalFormatting sqref="R26">
    <cfRule type="expression" dxfId="159" priority="130" stopIfTrue="1">
      <formula>#REF!&lt;1</formula>
    </cfRule>
  </conditionalFormatting>
  <conditionalFormatting sqref="R43">
    <cfRule type="expression" dxfId="158" priority="129" stopIfTrue="1">
      <formula>#REF!&lt;1</formula>
    </cfRule>
  </conditionalFormatting>
  <conditionalFormatting sqref="R17:R19">
    <cfRule type="expression" dxfId="157" priority="128" stopIfTrue="1">
      <formula>#REF!&lt;1</formula>
    </cfRule>
  </conditionalFormatting>
  <conditionalFormatting sqref="S11:S15">
    <cfRule type="expression" dxfId="156" priority="127" stopIfTrue="1">
      <formula>#REF!&lt;1</formula>
    </cfRule>
  </conditionalFormatting>
  <conditionalFormatting sqref="S19">
    <cfRule type="expression" dxfId="155" priority="126" stopIfTrue="1">
      <formula>#REF!&lt;1</formula>
    </cfRule>
  </conditionalFormatting>
  <conditionalFormatting sqref="S20">
    <cfRule type="expression" dxfId="154" priority="125" stopIfTrue="1">
      <formula>#REF!&lt;1</formula>
    </cfRule>
  </conditionalFormatting>
  <conditionalFormatting sqref="S21">
    <cfRule type="expression" dxfId="153" priority="124" stopIfTrue="1">
      <formula>#REF!&lt;1</formula>
    </cfRule>
  </conditionalFormatting>
  <conditionalFormatting sqref="S22">
    <cfRule type="expression" dxfId="152" priority="123" stopIfTrue="1">
      <formula>#REF!&lt;1</formula>
    </cfRule>
  </conditionalFormatting>
  <conditionalFormatting sqref="S23">
    <cfRule type="expression" dxfId="151" priority="122" stopIfTrue="1">
      <formula>#REF!&lt;1</formula>
    </cfRule>
  </conditionalFormatting>
  <conditionalFormatting sqref="T23">
    <cfRule type="expression" dxfId="150" priority="121" stopIfTrue="1">
      <formula>#REF!&lt;1</formula>
    </cfRule>
  </conditionalFormatting>
  <conditionalFormatting sqref="S5">
    <cfRule type="expression" dxfId="149" priority="120" stopIfTrue="1">
      <formula>#REF!&lt;1</formula>
    </cfRule>
  </conditionalFormatting>
  <conditionalFormatting sqref="S6">
    <cfRule type="expression" dxfId="148" priority="119" stopIfTrue="1">
      <formula>#REF!&lt;1</formula>
    </cfRule>
  </conditionalFormatting>
  <conditionalFormatting sqref="O48:Q49 O51:Q56">
    <cfRule type="expression" dxfId="147" priority="117" stopIfTrue="1">
      <formula>O$23="Killed"</formula>
    </cfRule>
    <cfRule type="expression" dxfId="146" priority="118" stopIfTrue="1">
      <formula>O$23="Helpless"</formula>
    </cfRule>
  </conditionalFormatting>
  <conditionalFormatting sqref="P23">
    <cfRule type="expression" dxfId="145" priority="116" stopIfTrue="1">
      <formula>#REF!&lt;1</formula>
    </cfRule>
  </conditionalFormatting>
  <conditionalFormatting sqref="Q23">
    <cfRule type="expression" dxfId="144" priority="115" stopIfTrue="1">
      <formula>#REF!&lt;1</formula>
    </cfRule>
  </conditionalFormatting>
  <conditionalFormatting sqref="O47:Q47">
    <cfRule type="expression" dxfId="143" priority="113" stopIfTrue="1">
      <formula>O$23="Killed"</formula>
    </cfRule>
    <cfRule type="expression" dxfId="142" priority="114" stopIfTrue="1">
      <formula>O$23="Helpless"</formula>
    </cfRule>
  </conditionalFormatting>
  <conditionalFormatting sqref="O7">
    <cfRule type="expression" dxfId="141" priority="112" stopIfTrue="1">
      <formula>#REF!&lt;1</formula>
    </cfRule>
  </conditionalFormatting>
  <conditionalFormatting sqref="O21">
    <cfRule type="expression" dxfId="140" priority="111" stopIfTrue="1">
      <formula>#REF!&lt;1</formula>
    </cfRule>
  </conditionalFormatting>
  <conditionalFormatting sqref="O24">
    <cfRule type="expression" dxfId="139" priority="110" stopIfTrue="1">
      <formula>#REF!&lt;1</formula>
    </cfRule>
  </conditionalFormatting>
  <conditionalFormatting sqref="O25">
    <cfRule type="expression" dxfId="138" priority="109" stopIfTrue="1">
      <formula>#REF!&lt;1</formula>
    </cfRule>
  </conditionalFormatting>
  <conditionalFormatting sqref="O26">
    <cfRule type="expression" dxfId="137" priority="108" stopIfTrue="1">
      <formula>#REF!&lt;1</formula>
    </cfRule>
  </conditionalFormatting>
  <conditionalFormatting sqref="O43">
    <cfRule type="expression" dxfId="136" priority="107" stopIfTrue="1">
      <formula>#REF!&lt;1</formula>
    </cfRule>
  </conditionalFormatting>
  <conditionalFormatting sqref="O17:O19">
    <cfRule type="expression" dxfId="135" priority="106" stopIfTrue="1">
      <formula>#REF!&lt;1</formula>
    </cfRule>
  </conditionalFormatting>
  <conditionalFormatting sqref="P11:P15">
    <cfRule type="expression" dxfId="134" priority="105" stopIfTrue="1">
      <formula>#REF!&lt;1</formula>
    </cfRule>
  </conditionalFormatting>
  <conditionalFormatting sqref="P19">
    <cfRule type="expression" dxfId="133" priority="104" stopIfTrue="1">
      <formula>#REF!&lt;1</formula>
    </cfRule>
  </conditionalFormatting>
  <conditionalFormatting sqref="P20">
    <cfRule type="expression" dxfId="132" priority="103" stopIfTrue="1">
      <formula>#REF!&lt;1</formula>
    </cfRule>
  </conditionalFormatting>
  <conditionalFormatting sqref="P21">
    <cfRule type="expression" dxfId="131" priority="102" stopIfTrue="1">
      <formula>#REF!&lt;1</formula>
    </cfRule>
  </conditionalFormatting>
  <conditionalFormatting sqref="P22">
    <cfRule type="expression" dxfId="130" priority="101" stopIfTrue="1">
      <formula>#REF!&lt;1</formula>
    </cfRule>
  </conditionalFormatting>
  <conditionalFormatting sqref="P23">
    <cfRule type="expression" dxfId="129" priority="100" stopIfTrue="1">
      <formula>#REF!&lt;1</formula>
    </cfRule>
  </conditionalFormatting>
  <conditionalFormatting sqref="Q23">
    <cfRule type="expression" dxfId="128" priority="99" stopIfTrue="1">
      <formula>#REF!&lt;1</formula>
    </cfRule>
  </conditionalFormatting>
  <conditionalFormatting sqref="P5">
    <cfRule type="expression" dxfId="127" priority="98" stopIfTrue="1">
      <formula>#REF!&lt;1</formula>
    </cfRule>
  </conditionalFormatting>
  <conditionalFormatting sqref="P6">
    <cfRule type="expression" dxfId="126" priority="97" stopIfTrue="1">
      <formula>#REF!&lt;1</formula>
    </cfRule>
  </conditionalFormatting>
  <conditionalFormatting sqref="L48:N49 L51:N56">
    <cfRule type="expression" dxfId="125" priority="95" stopIfTrue="1">
      <formula>L$23="Killed"</formula>
    </cfRule>
    <cfRule type="expression" dxfId="124" priority="96" stopIfTrue="1">
      <formula>L$23="Helpless"</formula>
    </cfRule>
  </conditionalFormatting>
  <conditionalFormatting sqref="M23">
    <cfRule type="expression" dxfId="123" priority="94" stopIfTrue="1">
      <formula>#REF!&lt;1</formula>
    </cfRule>
  </conditionalFormatting>
  <conditionalFormatting sqref="N23">
    <cfRule type="expression" dxfId="122" priority="93" stopIfTrue="1">
      <formula>#REF!&lt;1</formula>
    </cfRule>
  </conditionalFormatting>
  <conditionalFormatting sqref="L47:N47">
    <cfRule type="expression" dxfId="121" priority="91" stopIfTrue="1">
      <formula>L$23="Killed"</formula>
    </cfRule>
    <cfRule type="expression" dxfId="120" priority="92" stopIfTrue="1">
      <formula>L$23="Helpless"</formula>
    </cfRule>
  </conditionalFormatting>
  <conditionalFormatting sqref="L7">
    <cfRule type="expression" dxfId="119" priority="90" stopIfTrue="1">
      <formula>#REF!&lt;1</formula>
    </cfRule>
  </conditionalFormatting>
  <conditionalFormatting sqref="L21">
    <cfRule type="expression" dxfId="118" priority="89" stopIfTrue="1">
      <formula>#REF!&lt;1</formula>
    </cfRule>
  </conditionalFormatting>
  <conditionalFormatting sqref="L24">
    <cfRule type="expression" dxfId="117" priority="88" stopIfTrue="1">
      <formula>#REF!&lt;1</formula>
    </cfRule>
  </conditionalFormatting>
  <conditionalFormatting sqref="L25">
    <cfRule type="expression" dxfId="116" priority="87" stopIfTrue="1">
      <formula>#REF!&lt;1</formula>
    </cfRule>
  </conditionalFormatting>
  <conditionalFormatting sqref="L26">
    <cfRule type="expression" dxfId="115" priority="86" stopIfTrue="1">
      <formula>#REF!&lt;1</formula>
    </cfRule>
  </conditionalFormatting>
  <conditionalFormatting sqref="L43">
    <cfRule type="expression" dxfId="114" priority="85" stopIfTrue="1">
      <formula>#REF!&lt;1</formula>
    </cfRule>
  </conditionalFormatting>
  <conditionalFormatting sqref="L17:L19">
    <cfRule type="expression" dxfId="113" priority="84" stopIfTrue="1">
      <formula>#REF!&lt;1</formula>
    </cfRule>
  </conditionalFormatting>
  <conditionalFormatting sqref="M11:M15">
    <cfRule type="expression" dxfId="112" priority="83" stopIfTrue="1">
      <formula>#REF!&lt;1</formula>
    </cfRule>
  </conditionalFormatting>
  <conditionalFormatting sqref="M19">
    <cfRule type="expression" dxfId="111" priority="82" stopIfTrue="1">
      <formula>#REF!&lt;1</formula>
    </cfRule>
  </conditionalFormatting>
  <conditionalFormatting sqref="M20">
    <cfRule type="expression" dxfId="110" priority="81" stopIfTrue="1">
      <formula>#REF!&lt;1</formula>
    </cfRule>
  </conditionalFormatting>
  <conditionalFormatting sqref="M21">
    <cfRule type="expression" dxfId="109" priority="80" stopIfTrue="1">
      <formula>#REF!&lt;1</formula>
    </cfRule>
  </conditionalFormatting>
  <conditionalFormatting sqref="M22">
    <cfRule type="expression" dxfId="108" priority="79" stopIfTrue="1">
      <formula>#REF!&lt;1</formula>
    </cfRule>
  </conditionalFormatting>
  <conditionalFormatting sqref="M23">
    <cfRule type="expression" dxfId="107" priority="78" stopIfTrue="1">
      <formula>#REF!&lt;1</formula>
    </cfRule>
  </conditionalFormatting>
  <conditionalFormatting sqref="N23">
    <cfRule type="expression" dxfId="106" priority="77" stopIfTrue="1">
      <formula>#REF!&lt;1</formula>
    </cfRule>
  </conditionalFormatting>
  <conditionalFormatting sqref="M5">
    <cfRule type="expression" dxfId="105" priority="76" stopIfTrue="1">
      <formula>#REF!&lt;1</formula>
    </cfRule>
  </conditionalFormatting>
  <conditionalFormatting sqref="M6">
    <cfRule type="expression" dxfId="104" priority="75" stopIfTrue="1">
      <formula>#REF!&lt;1</formula>
    </cfRule>
  </conditionalFormatting>
  <conditionalFormatting sqref="I48:K56">
    <cfRule type="expression" dxfId="103" priority="73" stopIfTrue="1">
      <formula>I$23="Killed"</formula>
    </cfRule>
    <cfRule type="expression" dxfId="102" priority="74" stopIfTrue="1">
      <formula>I$23="Helpless"</formula>
    </cfRule>
  </conditionalFormatting>
  <conditionalFormatting sqref="J23">
    <cfRule type="expression" dxfId="101" priority="72" stopIfTrue="1">
      <formula>#REF!&lt;1</formula>
    </cfRule>
  </conditionalFormatting>
  <conditionalFormatting sqref="K23">
    <cfRule type="expression" dxfId="100" priority="71" stopIfTrue="1">
      <formula>#REF!&lt;1</formula>
    </cfRule>
  </conditionalFormatting>
  <conditionalFormatting sqref="I47:K47">
    <cfRule type="expression" dxfId="99" priority="69" stopIfTrue="1">
      <formula>I$23="Killed"</formula>
    </cfRule>
    <cfRule type="expression" dxfId="98" priority="70" stopIfTrue="1">
      <formula>I$23="Helpless"</formula>
    </cfRule>
  </conditionalFormatting>
  <conditionalFormatting sqref="I7">
    <cfRule type="expression" dxfId="97" priority="68" stopIfTrue="1">
      <formula>#REF!&lt;1</formula>
    </cfRule>
  </conditionalFormatting>
  <conditionalFormatting sqref="I21">
    <cfRule type="expression" dxfId="96" priority="67" stopIfTrue="1">
      <formula>#REF!&lt;1</formula>
    </cfRule>
  </conditionalFormatting>
  <conditionalFormatting sqref="I24">
    <cfRule type="expression" dxfId="95" priority="66" stopIfTrue="1">
      <formula>#REF!&lt;1</formula>
    </cfRule>
  </conditionalFormatting>
  <conditionalFormatting sqref="I25">
    <cfRule type="expression" dxfId="94" priority="65" stopIfTrue="1">
      <formula>#REF!&lt;1</formula>
    </cfRule>
  </conditionalFormatting>
  <conditionalFormatting sqref="I26">
    <cfRule type="expression" dxfId="93" priority="64" stopIfTrue="1">
      <formula>#REF!&lt;1</formula>
    </cfRule>
  </conditionalFormatting>
  <conditionalFormatting sqref="I43">
    <cfRule type="expression" dxfId="92" priority="63" stopIfTrue="1">
      <formula>#REF!&lt;1</formula>
    </cfRule>
  </conditionalFormatting>
  <conditionalFormatting sqref="I17:I19">
    <cfRule type="expression" dxfId="91" priority="62" stopIfTrue="1">
      <formula>#REF!&lt;1</formula>
    </cfRule>
  </conditionalFormatting>
  <conditionalFormatting sqref="J11:J15">
    <cfRule type="expression" dxfId="90" priority="61" stopIfTrue="1">
      <formula>#REF!&lt;1</formula>
    </cfRule>
  </conditionalFormatting>
  <conditionalFormatting sqref="J19">
    <cfRule type="expression" dxfId="89" priority="60" stopIfTrue="1">
      <formula>#REF!&lt;1</formula>
    </cfRule>
  </conditionalFormatting>
  <conditionalFormatting sqref="J20">
    <cfRule type="expression" dxfId="88" priority="59" stopIfTrue="1">
      <formula>#REF!&lt;1</formula>
    </cfRule>
  </conditionalFormatting>
  <conditionalFormatting sqref="J21">
    <cfRule type="expression" dxfId="87" priority="58" stopIfTrue="1">
      <formula>#REF!&lt;1</formula>
    </cfRule>
  </conditionalFormatting>
  <conditionalFormatting sqref="J22">
    <cfRule type="expression" dxfId="86" priority="57" stopIfTrue="1">
      <formula>#REF!&lt;1</formula>
    </cfRule>
  </conditionalFormatting>
  <conditionalFormatting sqref="J23">
    <cfRule type="expression" dxfId="85" priority="56" stopIfTrue="1">
      <formula>#REF!&lt;1</formula>
    </cfRule>
  </conditionalFormatting>
  <conditionalFormatting sqref="K23">
    <cfRule type="expression" dxfId="84" priority="55" stopIfTrue="1">
      <formula>#REF!&lt;1</formula>
    </cfRule>
  </conditionalFormatting>
  <conditionalFormatting sqref="J5">
    <cfRule type="expression" dxfId="83" priority="54" stopIfTrue="1">
      <formula>#REF!&lt;1</formula>
    </cfRule>
  </conditionalFormatting>
  <conditionalFormatting sqref="J6">
    <cfRule type="expression" dxfId="82" priority="53" stopIfTrue="1">
      <formula>#REF!&lt;1</formula>
    </cfRule>
  </conditionalFormatting>
  <conditionalFormatting sqref="F49:H56">
    <cfRule type="expression" dxfId="81" priority="51" stopIfTrue="1">
      <formula>F$23="Killed"</formula>
    </cfRule>
    <cfRule type="expression" dxfId="80" priority="52" stopIfTrue="1">
      <formula>F$23="Helpless"</formula>
    </cfRule>
  </conditionalFormatting>
  <conditionalFormatting sqref="G23">
    <cfRule type="expression" dxfId="79" priority="50" stopIfTrue="1">
      <formula>#REF!&lt;1</formula>
    </cfRule>
  </conditionalFormatting>
  <conditionalFormatting sqref="H23">
    <cfRule type="expression" dxfId="78" priority="49" stopIfTrue="1">
      <formula>#REF!&lt;1</formula>
    </cfRule>
  </conditionalFormatting>
  <conditionalFormatting sqref="F47:H47">
    <cfRule type="expression" dxfId="77" priority="47" stopIfTrue="1">
      <formula>F$23="Killed"</formula>
    </cfRule>
    <cfRule type="expression" dxfId="76" priority="48" stopIfTrue="1">
      <formula>F$23="Helpless"</formula>
    </cfRule>
  </conditionalFormatting>
  <conditionalFormatting sqref="F7">
    <cfRule type="expression" dxfId="75" priority="46" stopIfTrue="1">
      <formula>#REF!&lt;1</formula>
    </cfRule>
  </conditionalFormatting>
  <conditionalFormatting sqref="F21">
    <cfRule type="expression" dxfId="74" priority="45" stopIfTrue="1">
      <formula>#REF!&lt;1</formula>
    </cfRule>
  </conditionalFormatting>
  <conditionalFormatting sqref="F24">
    <cfRule type="expression" dxfId="73" priority="44" stopIfTrue="1">
      <formula>#REF!&lt;1</formula>
    </cfRule>
  </conditionalFormatting>
  <conditionalFormatting sqref="F25">
    <cfRule type="expression" dxfId="72" priority="43" stopIfTrue="1">
      <formula>#REF!&lt;1</formula>
    </cfRule>
  </conditionalFormatting>
  <conditionalFormatting sqref="F26">
    <cfRule type="expression" dxfId="71" priority="42" stopIfTrue="1">
      <formula>#REF!&lt;1</formula>
    </cfRule>
  </conditionalFormatting>
  <conditionalFormatting sqref="F43">
    <cfRule type="expression" dxfId="70" priority="41" stopIfTrue="1">
      <formula>#REF!&lt;1</formula>
    </cfRule>
  </conditionalFormatting>
  <conditionalFormatting sqref="F17:F19">
    <cfRule type="expression" dxfId="69" priority="40" stopIfTrue="1">
      <formula>#REF!&lt;1</formula>
    </cfRule>
  </conditionalFormatting>
  <conditionalFormatting sqref="G11:G15">
    <cfRule type="expression" dxfId="68" priority="39" stopIfTrue="1">
      <formula>#REF!&lt;1</formula>
    </cfRule>
  </conditionalFormatting>
  <conditionalFormatting sqref="G19">
    <cfRule type="expression" dxfId="67" priority="38" stopIfTrue="1">
      <formula>#REF!&lt;1</formula>
    </cfRule>
  </conditionalFormatting>
  <conditionalFormatting sqref="G20">
    <cfRule type="expression" dxfId="66" priority="37" stopIfTrue="1">
      <formula>#REF!&lt;1</formula>
    </cfRule>
  </conditionalFormatting>
  <conditionalFormatting sqref="G21">
    <cfRule type="expression" dxfId="65" priority="36" stopIfTrue="1">
      <formula>#REF!&lt;1</formula>
    </cfRule>
  </conditionalFormatting>
  <conditionalFormatting sqref="G22">
    <cfRule type="expression" dxfId="64" priority="35" stopIfTrue="1">
      <formula>#REF!&lt;1</formula>
    </cfRule>
  </conditionalFormatting>
  <conditionalFormatting sqref="G23">
    <cfRule type="expression" dxfId="63" priority="34" stopIfTrue="1">
      <formula>#REF!&lt;1</formula>
    </cfRule>
  </conditionalFormatting>
  <conditionalFormatting sqref="H23">
    <cfRule type="expression" dxfId="62" priority="33" stopIfTrue="1">
      <formula>#REF!&lt;1</formula>
    </cfRule>
  </conditionalFormatting>
  <conditionalFormatting sqref="G5">
    <cfRule type="expression" dxfId="61" priority="32" stopIfTrue="1">
      <formula>#REF!&lt;1</formula>
    </cfRule>
  </conditionalFormatting>
  <conditionalFormatting sqref="G6">
    <cfRule type="expression" dxfId="60" priority="31" stopIfTrue="1">
      <formula>#REF!&lt;1</formula>
    </cfRule>
  </conditionalFormatting>
  <conditionalFormatting sqref="C48:E56">
    <cfRule type="expression" dxfId="59" priority="29" stopIfTrue="1">
      <formula>C$23="Killed"</formula>
    </cfRule>
    <cfRule type="expression" dxfId="58" priority="30" stopIfTrue="1">
      <formula>C$23="Helpless"</formula>
    </cfRule>
  </conditionalFormatting>
  <conditionalFormatting sqref="D23">
    <cfRule type="expression" dxfId="57" priority="28" stopIfTrue="1">
      <formula>#REF!&lt;1</formula>
    </cfRule>
  </conditionalFormatting>
  <conditionalFormatting sqref="E23">
    <cfRule type="expression" dxfId="56" priority="27" stopIfTrue="1">
      <formula>#REF!&lt;1</formula>
    </cfRule>
  </conditionalFormatting>
  <conditionalFormatting sqref="C47:E47">
    <cfRule type="expression" dxfId="55" priority="25" stopIfTrue="1">
      <formula>C$23="Killed"</formula>
    </cfRule>
    <cfRule type="expression" dxfId="54" priority="26" stopIfTrue="1">
      <formula>C$23="Helpless"</formula>
    </cfRule>
  </conditionalFormatting>
  <conditionalFormatting sqref="C7">
    <cfRule type="expression" dxfId="53" priority="24" stopIfTrue="1">
      <formula>#REF!&lt;1</formula>
    </cfRule>
  </conditionalFormatting>
  <conditionalFormatting sqref="C21">
    <cfRule type="expression" dxfId="52" priority="23" stopIfTrue="1">
      <formula>#REF!&lt;1</formula>
    </cfRule>
  </conditionalFormatting>
  <conditionalFormatting sqref="C24">
    <cfRule type="expression" dxfId="51" priority="22" stopIfTrue="1">
      <formula>#REF!&lt;1</formula>
    </cfRule>
  </conditionalFormatting>
  <conditionalFormatting sqref="C25">
    <cfRule type="expression" dxfId="50" priority="21" stopIfTrue="1">
      <formula>#REF!&lt;1</formula>
    </cfRule>
  </conditionalFormatting>
  <conditionalFormatting sqref="C26">
    <cfRule type="expression" dxfId="49" priority="20" stopIfTrue="1">
      <formula>#REF!&lt;1</formula>
    </cfRule>
  </conditionalFormatting>
  <conditionalFormatting sqref="C43">
    <cfRule type="expression" dxfId="48" priority="19" stopIfTrue="1">
      <formula>#REF!&lt;1</formula>
    </cfRule>
  </conditionalFormatting>
  <conditionalFormatting sqref="C17:C19">
    <cfRule type="expression" dxfId="47" priority="18" stopIfTrue="1">
      <formula>#REF!&lt;1</formula>
    </cfRule>
  </conditionalFormatting>
  <conditionalFormatting sqref="D11:D15">
    <cfRule type="expression" dxfId="46" priority="17" stopIfTrue="1">
      <formula>#REF!&lt;1</formula>
    </cfRule>
  </conditionalFormatting>
  <conditionalFormatting sqref="D19">
    <cfRule type="expression" dxfId="45" priority="16" stopIfTrue="1">
      <formula>#REF!&lt;1</formula>
    </cfRule>
  </conditionalFormatting>
  <conditionalFormatting sqref="D20">
    <cfRule type="expression" dxfId="44" priority="15" stopIfTrue="1">
      <formula>#REF!&lt;1</formula>
    </cfRule>
  </conditionalFormatting>
  <conditionalFormatting sqref="D21">
    <cfRule type="expression" dxfId="43" priority="14" stopIfTrue="1">
      <formula>#REF!&lt;1</formula>
    </cfRule>
  </conditionalFormatting>
  <conditionalFormatting sqref="D22">
    <cfRule type="expression" dxfId="42" priority="13" stopIfTrue="1">
      <formula>#REF!&lt;1</formula>
    </cfRule>
  </conditionalFormatting>
  <conditionalFormatting sqref="D23">
    <cfRule type="expression" dxfId="41" priority="12" stopIfTrue="1">
      <formula>#REF!&lt;1</formula>
    </cfRule>
  </conditionalFormatting>
  <conditionalFormatting sqref="E23">
    <cfRule type="expression" dxfId="40" priority="11" stopIfTrue="1">
      <formula>#REF!&lt;1</formula>
    </cfRule>
  </conditionalFormatting>
  <conditionalFormatting sqref="D5">
    <cfRule type="expression" dxfId="39" priority="10" stopIfTrue="1">
      <formula>#REF!&lt;1</formula>
    </cfRule>
  </conditionalFormatting>
  <conditionalFormatting sqref="D6">
    <cfRule type="expression" dxfId="38" priority="9" stopIfTrue="1">
      <formula>#REF!&lt;1</formula>
    </cfRule>
  </conditionalFormatting>
  <conditionalFormatting sqref="F48:H48">
    <cfRule type="expression" dxfId="37" priority="7" stopIfTrue="1">
      <formula>F$23="Killed"</formula>
    </cfRule>
    <cfRule type="expression" dxfId="36" priority="8" stopIfTrue="1">
      <formula>F$23="Helpless"</formula>
    </cfRule>
  </conditionalFormatting>
  <conditionalFormatting sqref="L50:N50">
    <cfRule type="expression" dxfId="35" priority="5" stopIfTrue="1">
      <formula>L$23="Killed"</formula>
    </cfRule>
    <cfRule type="expression" dxfId="34" priority="6" stopIfTrue="1">
      <formula>L$23="Helpless"</formula>
    </cfRule>
  </conditionalFormatting>
  <conditionalFormatting sqref="O50:Q50">
    <cfRule type="expression" dxfId="33" priority="3" stopIfTrue="1">
      <formula>O$23="Killed"</formula>
    </cfRule>
    <cfRule type="expression" dxfId="32" priority="4" stopIfTrue="1">
      <formula>O$23="Helpless"</formula>
    </cfRule>
  </conditionalFormatting>
  <conditionalFormatting sqref="AM50:AO50">
    <cfRule type="expression" dxfId="31" priority="1" stopIfTrue="1">
      <formula>AM$23="Killed"</formula>
    </cfRule>
    <cfRule type="expression" dxfId="30" priority="2" stopIfTrue="1">
      <formula>AM$23="Helpless"</formula>
    </cfRule>
  </conditionalFormatting>
  <dataValidations count="2">
    <dataValidation type="list" allowBlank="1" showInputMessage="1" showErrorMessage="1" sqref="L2 O2 C2 R2 U2 X2 AA2 AP2 AS2 AG2 AV2 AY2 BB2 CI2 CL2 I2 AD2 F2 AJ2 AM2 BE2 BT2 BW2 BK2 BZ2 CC2 CF2 BH2 BN2 BQ2">
      <formula1>List</formula1>
    </dataValidation>
    <dataValidation type="list" allowBlank="1" showInputMessage="1" showErrorMessage="1" sqref="AD23 AG23 AJ23 R23 AM23 F23 I23 L23 O23 U23 X23 AA23 AP23 AS23 AV23 AY23 CL23 BB23 BE23 BH23 BK23 BN23 BQ23 BT23 BW23 BZ23 CC23 CF23 CI23 C23">
      <formula1>CT</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9"/>
  <sheetViews>
    <sheetView showGridLines="0" workbookViewId="0">
      <pane xSplit="1" topLeftCell="F1" activePane="topRight" state="frozen"/>
      <selection pane="topRight" activeCell="H27" sqref="H27:J27"/>
    </sheetView>
  </sheetViews>
  <sheetFormatPr defaultRowHeight="12.75" outlineLevelRow="1" x14ac:dyDescent="0.2"/>
  <cols>
    <col min="1" max="1" width="4" style="65" bestFit="1" customWidth="1"/>
    <col min="2" max="2" width="35.85546875" bestFit="1" customWidth="1"/>
    <col min="3" max="4" width="12.28515625" style="2" customWidth="1"/>
    <col min="5" max="5" width="35.85546875" bestFit="1" customWidth="1"/>
    <col min="6" max="7" width="12.28515625" style="2" customWidth="1"/>
    <col min="8" max="8" width="35.85546875" bestFit="1" customWidth="1"/>
    <col min="9" max="10" width="12.28515625" customWidth="1"/>
    <col min="11" max="11" width="35.85546875" bestFit="1" customWidth="1"/>
    <col min="12" max="13" width="12.28515625" customWidth="1"/>
    <col min="14" max="14" width="35.85546875" bestFit="1" customWidth="1"/>
    <col min="15" max="16" width="12.28515625" customWidth="1"/>
    <col min="17" max="17" width="35.85546875" bestFit="1" customWidth="1"/>
    <col min="18" max="19" width="12.28515625" customWidth="1"/>
    <col min="20" max="20" width="35.85546875" bestFit="1" customWidth="1"/>
    <col min="21" max="22" width="12.28515625" customWidth="1"/>
    <col min="23" max="23" width="35.85546875" bestFit="1" customWidth="1"/>
    <col min="24" max="25" width="12.28515625" customWidth="1"/>
    <col min="26" max="26" width="35.85546875" bestFit="1" customWidth="1"/>
    <col min="27" max="28" width="12.28515625" customWidth="1"/>
    <col min="29" max="29" width="35.85546875" bestFit="1" customWidth="1"/>
    <col min="30" max="31" width="12.28515625" customWidth="1"/>
    <col min="32" max="32" width="35.85546875" bestFit="1" customWidth="1"/>
    <col min="33" max="34" width="12.28515625" customWidth="1"/>
    <col min="35" max="35" width="35.85546875" bestFit="1" customWidth="1"/>
    <col min="36" max="37" width="12.28515625" customWidth="1"/>
    <col min="38" max="38" width="35.85546875" bestFit="1" customWidth="1"/>
    <col min="39" max="40" width="12.28515625" customWidth="1"/>
    <col min="41" max="41" width="35.85546875" bestFit="1" customWidth="1"/>
    <col min="42" max="43" width="12.28515625" customWidth="1"/>
    <col min="44" max="44" width="35.85546875" bestFit="1" customWidth="1"/>
    <col min="45" max="46" width="12.28515625" customWidth="1"/>
    <col min="47" max="47" width="35.85546875" bestFit="1" customWidth="1"/>
    <col min="48" max="49" width="12.28515625" customWidth="1"/>
    <col min="50" max="50" width="35.85546875" bestFit="1" customWidth="1"/>
    <col min="51" max="52" width="12.28515625" customWidth="1"/>
    <col min="53" max="53" width="35.85546875" bestFit="1" customWidth="1"/>
    <col min="54" max="55" width="12.28515625" customWidth="1"/>
    <col min="56" max="56" width="35.85546875" bestFit="1" customWidth="1"/>
    <col min="57" max="58" width="12.28515625" customWidth="1"/>
    <col min="59" max="59" width="35.85546875" bestFit="1" customWidth="1"/>
    <col min="60" max="61" width="12.28515625" customWidth="1"/>
    <col min="62" max="62" width="35.85546875" bestFit="1" customWidth="1"/>
    <col min="63" max="64" width="12.28515625" customWidth="1"/>
    <col min="65" max="65" width="35.85546875" bestFit="1" customWidth="1"/>
    <col min="66" max="67" width="12.28515625" customWidth="1"/>
    <col min="68" max="68" width="35.85546875" bestFit="1" customWidth="1"/>
    <col min="69" max="70" width="12.28515625" customWidth="1"/>
    <col min="71" max="71" width="35.85546875" bestFit="1" customWidth="1"/>
    <col min="72" max="73" width="12.28515625" customWidth="1"/>
    <col min="74" max="74" width="35.85546875" bestFit="1" customWidth="1"/>
    <col min="75" max="76" width="12.28515625" customWidth="1"/>
    <col min="77" max="77" width="35.85546875" bestFit="1" customWidth="1"/>
    <col min="78" max="79" width="12.28515625" customWidth="1"/>
    <col min="80" max="80" width="35.85546875" bestFit="1" customWidth="1"/>
    <col min="81" max="82" width="12.28515625" customWidth="1"/>
    <col min="83" max="83" width="35.85546875" bestFit="1" customWidth="1"/>
    <col min="84" max="85" width="12.28515625" customWidth="1"/>
    <col min="86" max="86" width="35.85546875" bestFit="1" customWidth="1"/>
    <col min="87" max="88" width="12.28515625" customWidth="1"/>
    <col min="89" max="89" width="35.85546875" bestFit="1" customWidth="1"/>
    <col min="90" max="91" width="12.28515625" customWidth="1"/>
    <col min="92" max="92" width="2.85546875" customWidth="1"/>
  </cols>
  <sheetData>
    <row r="1" spans="1:92" ht="12.75" customHeight="1" thickBot="1" x14ac:dyDescent="0.25">
      <c r="A1" s="197"/>
      <c r="B1" s="249"/>
      <c r="C1" s="249"/>
      <c r="D1" s="249"/>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248"/>
      <c r="CD1" s="248"/>
      <c r="CE1" s="248"/>
      <c r="CF1" s="248"/>
      <c r="CG1" s="248"/>
      <c r="CH1" s="248"/>
      <c r="CI1" s="248"/>
      <c r="CJ1" s="248"/>
      <c r="CK1" s="248"/>
      <c r="CL1" s="248"/>
      <c r="CM1" s="248"/>
      <c r="CN1" s="70"/>
    </row>
    <row r="2" spans="1:92" s="64" customFormat="1" ht="16.5" thickBot="1" x14ac:dyDescent="0.3">
      <c r="A2" s="197"/>
      <c r="B2" s="207" t="str">
        <f>Tracker!C1</f>
        <v>Zeven Thanas - 1</v>
      </c>
      <c r="C2" s="208" t="s">
        <v>391</v>
      </c>
      <c r="D2" s="209" t="s">
        <v>390</v>
      </c>
      <c r="E2" s="207" t="str">
        <f>Tracker!F1</f>
        <v>HanK - 1</v>
      </c>
      <c r="F2" s="208" t="s">
        <v>391</v>
      </c>
      <c r="G2" s="209" t="s">
        <v>390</v>
      </c>
      <c r="H2" s="207" t="str">
        <f>Tracker!I1</f>
        <v>Arlynn Varss - 1</v>
      </c>
      <c r="I2" s="208" t="s">
        <v>391</v>
      </c>
      <c r="J2" s="209" t="s">
        <v>390</v>
      </c>
      <c r="K2" s="207" t="str">
        <f>Tracker!L1</f>
        <v>Asheemi Ta - 1</v>
      </c>
      <c r="L2" s="208" t="s">
        <v>391</v>
      </c>
      <c r="M2" s="209" t="s">
        <v>390</v>
      </c>
      <c r="N2" s="207" t="str">
        <f>Tracker!O1</f>
        <v>Nautolan padawan - CL3 - 1</v>
      </c>
      <c r="O2" s="208" t="s">
        <v>391</v>
      </c>
      <c r="P2" s="209" t="s">
        <v>390</v>
      </c>
      <c r="Q2" s="207" t="str">
        <f>Tracker!R1</f>
        <v>Kath Hound - CL3 - 1</v>
      </c>
      <c r="R2" s="208" t="s">
        <v>391</v>
      </c>
      <c r="S2" s="209" t="s">
        <v>390</v>
      </c>
      <c r="T2" s="207" t="str">
        <f>Tracker!U1</f>
        <v>Kath Hound - CL3 - 2</v>
      </c>
      <c r="U2" s="208" t="s">
        <v>391</v>
      </c>
      <c r="V2" s="209" t="s">
        <v>390</v>
      </c>
      <c r="W2" s="207" t="str">
        <f>Tracker!X1</f>
        <v>Kath Hound - CL3 - 3</v>
      </c>
      <c r="X2" s="208" t="s">
        <v>391</v>
      </c>
      <c r="Y2" s="209" t="s">
        <v>390</v>
      </c>
      <c r="Z2" s="207" t="str">
        <f>Tracker!AA1</f>
        <v>Kath Hound - CL3 - 4</v>
      </c>
      <c r="AA2" s="208" t="s">
        <v>391</v>
      </c>
      <c r="AB2" s="209" t="s">
        <v>390</v>
      </c>
      <c r="AC2" s="207" t="str">
        <f>Tracker!AD1</f>
        <v>Kath Hound - CL3 - 5</v>
      </c>
      <c r="AD2" s="208" t="s">
        <v>391</v>
      </c>
      <c r="AE2" s="209" t="s">
        <v>390</v>
      </c>
      <c r="AF2" s="207" t="str">
        <f>Tracker!AG1</f>
        <v>Kath Hound - CL3 - 6</v>
      </c>
      <c r="AG2" s="208" t="s">
        <v>391</v>
      </c>
      <c r="AH2" s="209" t="s">
        <v>390</v>
      </c>
      <c r="AI2" s="207" t="str">
        <f>Tracker!AJ1</f>
        <v>Kath Hound - CL3 - 7</v>
      </c>
      <c r="AJ2" s="208" t="s">
        <v>391</v>
      </c>
      <c r="AK2" s="209" t="s">
        <v>390</v>
      </c>
      <c r="AL2" s="207" t="str">
        <f>Tracker!AM1</f>
        <v>Kath Hound - CL3 - 8</v>
      </c>
      <c r="AM2" s="208" t="s">
        <v>391</v>
      </c>
      <c r="AN2" s="209" t="s">
        <v>390</v>
      </c>
      <c r="AO2" s="207" t="str">
        <f>Tracker!AP1</f>
        <v>Wampa - CL4 - 1</v>
      </c>
      <c r="AP2" s="208" t="s">
        <v>391</v>
      </c>
      <c r="AQ2" s="209" t="s">
        <v>390</v>
      </c>
      <c r="AR2" s="207" t="str">
        <f>Tracker!AS1</f>
        <v>Wampa - CL4 - 2</v>
      </c>
      <c r="AS2" s="208" t="s">
        <v>391</v>
      </c>
      <c r="AT2" s="209" t="s">
        <v>390</v>
      </c>
      <c r="AU2" s="207" t="str">
        <f>Tracker!AV1</f>
        <v>Wampa - CL4 - 3</v>
      </c>
      <c r="AV2" s="208" t="s">
        <v>391</v>
      </c>
      <c r="AW2" s="209" t="s">
        <v>390</v>
      </c>
      <c r="AX2" s="207" t="str">
        <f>Tracker!AY1</f>
        <v xml:space="preserve">   - </v>
      </c>
      <c r="AY2" s="208" t="s">
        <v>391</v>
      </c>
      <c r="AZ2" s="209" t="s">
        <v>390</v>
      </c>
      <c r="BA2" s="207" t="str">
        <f>Tracker!BB1</f>
        <v xml:space="preserve">   - </v>
      </c>
      <c r="BB2" s="208" t="s">
        <v>391</v>
      </c>
      <c r="BC2" s="209" t="s">
        <v>390</v>
      </c>
      <c r="BD2" s="207" t="str">
        <f>Tracker!BE1</f>
        <v xml:space="preserve">   - </v>
      </c>
      <c r="BE2" s="208" t="s">
        <v>391</v>
      </c>
      <c r="BF2" s="209" t="s">
        <v>390</v>
      </c>
      <c r="BG2" s="207" t="str">
        <f>Tracker!BH1</f>
        <v xml:space="preserve">   - </v>
      </c>
      <c r="BH2" s="208" t="s">
        <v>391</v>
      </c>
      <c r="BI2" s="209" t="s">
        <v>390</v>
      </c>
      <c r="BJ2" s="207" t="str">
        <f>Tracker!BK1</f>
        <v xml:space="preserve">   - </v>
      </c>
      <c r="BK2" s="208" t="s">
        <v>391</v>
      </c>
      <c r="BL2" s="209" t="s">
        <v>390</v>
      </c>
      <c r="BM2" s="207" t="str">
        <f>Tracker!BN1</f>
        <v xml:space="preserve">   - </v>
      </c>
      <c r="BN2" s="208" t="s">
        <v>391</v>
      </c>
      <c r="BO2" s="209" t="s">
        <v>390</v>
      </c>
      <c r="BP2" s="207" t="str">
        <f>Tracker!BQ1</f>
        <v xml:space="preserve">   - </v>
      </c>
      <c r="BQ2" s="208" t="s">
        <v>391</v>
      </c>
      <c r="BR2" s="209" t="s">
        <v>390</v>
      </c>
      <c r="BS2" s="207" t="str">
        <f>Tracker!BT1</f>
        <v xml:space="preserve">   - </v>
      </c>
      <c r="BT2" s="208" t="s">
        <v>391</v>
      </c>
      <c r="BU2" s="209" t="s">
        <v>390</v>
      </c>
      <c r="BV2" s="207" t="str">
        <f>Tracker!BW1</f>
        <v xml:space="preserve">   - </v>
      </c>
      <c r="BW2" s="208" t="s">
        <v>391</v>
      </c>
      <c r="BX2" s="209" t="s">
        <v>390</v>
      </c>
      <c r="BY2" s="207" t="str">
        <f>Tracker!BZ1</f>
        <v xml:space="preserve">   - </v>
      </c>
      <c r="BZ2" s="208" t="s">
        <v>391</v>
      </c>
      <c r="CA2" s="209" t="s">
        <v>390</v>
      </c>
      <c r="CB2" s="207" t="str">
        <f>Tracker!CC1</f>
        <v xml:space="preserve">   - </v>
      </c>
      <c r="CC2" s="208" t="s">
        <v>391</v>
      </c>
      <c r="CD2" s="209" t="s">
        <v>390</v>
      </c>
      <c r="CE2" s="207" t="str">
        <f>Tracker!CF1</f>
        <v xml:space="preserve">   - </v>
      </c>
      <c r="CF2" s="208" t="s">
        <v>391</v>
      </c>
      <c r="CG2" s="209" t="s">
        <v>390</v>
      </c>
      <c r="CH2" s="207" t="str">
        <f>Tracker!CI1</f>
        <v xml:space="preserve">   - </v>
      </c>
      <c r="CI2" s="208" t="s">
        <v>391</v>
      </c>
      <c r="CJ2" s="209" t="s">
        <v>390</v>
      </c>
      <c r="CK2" s="207" t="str">
        <f>Tracker!CL1</f>
        <v xml:space="preserve">   - </v>
      </c>
      <c r="CL2" s="208" t="s">
        <v>391</v>
      </c>
      <c r="CM2" s="209" t="s">
        <v>390</v>
      </c>
      <c r="CN2" s="200"/>
    </row>
    <row r="3" spans="1:92" s="166" customFormat="1" ht="11.25" hidden="1" x14ac:dyDescent="0.2">
      <c r="A3" s="198"/>
      <c r="B3" s="205" t="str">
        <f>Tracker!C2</f>
        <v>Zeven Thanas</v>
      </c>
      <c r="C3" s="204" t="s">
        <v>391</v>
      </c>
      <c r="D3" s="206" t="s">
        <v>390</v>
      </c>
      <c r="E3" s="205" t="str">
        <f>Tracker!F2</f>
        <v>HanK</v>
      </c>
      <c r="F3" s="204" t="s">
        <v>391</v>
      </c>
      <c r="G3" s="206" t="s">
        <v>390</v>
      </c>
      <c r="H3" s="205" t="str">
        <f>Tracker!I2</f>
        <v>Arlynn Varss</v>
      </c>
      <c r="I3" s="204" t="s">
        <v>391</v>
      </c>
      <c r="J3" s="206" t="s">
        <v>390</v>
      </c>
      <c r="K3" s="205" t="str">
        <f>Tracker!L2</f>
        <v>Asheemi Ta</v>
      </c>
      <c r="L3" s="204" t="s">
        <v>391</v>
      </c>
      <c r="M3" s="206" t="s">
        <v>390</v>
      </c>
      <c r="N3" s="205" t="str">
        <f>Tracker!O2</f>
        <v>Nautolan padawan - CL3</v>
      </c>
      <c r="O3" s="204" t="s">
        <v>391</v>
      </c>
      <c r="P3" s="206" t="s">
        <v>390</v>
      </c>
      <c r="Q3" s="205" t="str">
        <f>Tracker!R2</f>
        <v>Kath Hound - CL3</v>
      </c>
      <c r="R3" s="204" t="s">
        <v>391</v>
      </c>
      <c r="S3" s="206" t="s">
        <v>390</v>
      </c>
      <c r="T3" s="205" t="str">
        <f>Tracker!U2</f>
        <v>Kath Hound - CL3</v>
      </c>
      <c r="U3" s="204" t="s">
        <v>391</v>
      </c>
      <c r="V3" s="206" t="s">
        <v>390</v>
      </c>
      <c r="W3" s="205" t="str">
        <f>Tracker!X2</f>
        <v>Kath Hound - CL3</v>
      </c>
      <c r="X3" s="204" t="s">
        <v>391</v>
      </c>
      <c r="Y3" s="206" t="s">
        <v>390</v>
      </c>
      <c r="Z3" s="205" t="str">
        <f>Tracker!AA2</f>
        <v>Kath Hound - CL3</v>
      </c>
      <c r="AA3" s="204" t="s">
        <v>391</v>
      </c>
      <c r="AB3" s="206" t="s">
        <v>390</v>
      </c>
      <c r="AC3" s="205" t="str">
        <f>Tracker!AD2</f>
        <v>Kath Hound - CL3</v>
      </c>
      <c r="AD3" s="204" t="s">
        <v>391</v>
      </c>
      <c r="AE3" s="206" t="s">
        <v>390</v>
      </c>
      <c r="AF3" s="205" t="str">
        <f>Tracker!AG2</f>
        <v>Kath Hound - CL3</v>
      </c>
      <c r="AG3" s="204" t="s">
        <v>391</v>
      </c>
      <c r="AH3" s="206" t="s">
        <v>390</v>
      </c>
      <c r="AI3" s="205" t="str">
        <f>Tracker!AJ2</f>
        <v>Kath Hound - CL3</v>
      </c>
      <c r="AJ3" s="204" t="s">
        <v>391</v>
      </c>
      <c r="AK3" s="206" t="s">
        <v>390</v>
      </c>
      <c r="AL3" s="205" t="str">
        <f>Tracker!AM2</f>
        <v>Kath Hound - CL3</v>
      </c>
      <c r="AM3" s="204" t="s">
        <v>391</v>
      </c>
      <c r="AN3" s="206" t="s">
        <v>390</v>
      </c>
      <c r="AO3" s="205" t="str">
        <f>Tracker!AP2</f>
        <v>Wampa - CL4</v>
      </c>
      <c r="AP3" s="204" t="s">
        <v>391</v>
      </c>
      <c r="AQ3" s="206" t="s">
        <v>390</v>
      </c>
      <c r="AR3" s="205" t="str">
        <f>Tracker!AS2</f>
        <v>Wampa - CL4</v>
      </c>
      <c r="AS3" s="204" t="s">
        <v>391</v>
      </c>
      <c r="AT3" s="206" t="s">
        <v>390</v>
      </c>
      <c r="AU3" s="205" t="str">
        <f>Tracker!AV2</f>
        <v>Wampa - CL4</v>
      </c>
      <c r="AV3" s="204" t="s">
        <v>391</v>
      </c>
      <c r="AW3" s="206" t="s">
        <v>390</v>
      </c>
      <c r="AX3" s="205" t="str">
        <f>Tracker!AY2</f>
        <v xml:space="preserve">  </v>
      </c>
      <c r="AY3" s="204" t="s">
        <v>391</v>
      </c>
      <c r="AZ3" s="206" t="s">
        <v>390</v>
      </c>
      <c r="BA3" s="205" t="str">
        <f>Tracker!BB2</f>
        <v xml:space="preserve">  </v>
      </c>
      <c r="BB3" s="204" t="s">
        <v>391</v>
      </c>
      <c r="BC3" s="206" t="s">
        <v>390</v>
      </c>
      <c r="BD3" s="205" t="str">
        <f>Tracker!BE2</f>
        <v xml:space="preserve">  </v>
      </c>
      <c r="BE3" s="204" t="s">
        <v>391</v>
      </c>
      <c r="BF3" s="206" t="s">
        <v>390</v>
      </c>
      <c r="BG3" s="205" t="str">
        <f>Tracker!BH2</f>
        <v xml:space="preserve">  </v>
      </c>
      <c r="BH3" s="204" t="s">
        <v>391</v>
      </c>
      <c r="BI3" s="206" t="s">
        <v>390</v>
      </c>
      <c r="BJ3" s="205" t="str">
        <f>Tracker!BK2</f>
        <v xml:space="preserve">  </v>
      </c>
      <c r="BK3" s="204" t="s">
        <v>391</v>
      </c>
      <c r="BL3" s="206" t="s">
        <v>390</v>
      </c>
      <c r="BM3" s="205" t="str">
        <f>Tracker!BN2</f>
        <v xml:space="preserve">  </v>
      </c>
      <c r="BN3" s="204" t="s">
        <v>391</v>
      </c>
      <c r="BO3" s="206" t="s">
        <v>390</v>
      </c>
      <c r="BP3" s="205" t="str">
        <f>Tracker!BQ2</f>
        <v xml:space="preserve">  </v>
      </c>
      <c r="BQ3" s="204" t="s">
        <v>391</v>
      </c>
      <c r="BR3" s="206" t="s">
        <v>390</v>
      </c>
      <c r="BS3" s="205" t="str">
        <f>Tracker!BT2</f>
        <v xml:space="preserve">  </v>
      </c>
      <c r="BT3" s="204" t="s">
        <v>391</v>
      </c>
      <c r="BU3" s="206" t="s">
        <v>390</v>
      </c>
      <c r="BV3" s="205" t="str">
        <f>Tracker!BW2</f>
        <v xml:space="preserve">  </v>
      </c>
      <c r="BW3" s="204" t="s">
        <v>391</v>
      </c>
      <c r="BX3" s="206" t="s">
        <v>390</v>
      </c>
      <c r="BY3" s="205" t="str">
        <f>Tracker!BZ2</f>
        <v xml:space="preserve">  </v>
      </c>
      <c r="BZ3" s="204" t="s">
        <v>391</v>
      </c>
      <c r="CA3" s="206" t="s">
        <v>390</v>
      </c>
      <c r="CB3" s="205" t="str">
        <f>Tracker!CC2</f>
        <v xml:space="preserve">  </v>
      </c>
      <c r="CC3" s="204" t="s">
        <v>391</v>
      </c>
      <c r="CD3" s="206" t="s">
        <v>390</v>
      </c>
      <c r="CE3" s="205" t="str">
        <f>Tracker!CF2</f>
        <v xml:space="preserve">  </v>
      </c>
      <c r="CF3" s="204" t="s">
        <v>391</v>
      </c>
      <c r="CG3" s="206" t="s">
        <v>390</v>
      </c>
      <c r="CH3" s="205" t="str">
        <f>Tracker!CI2</f>
        <v xml:space="preserve">  </v>
      </c>
      <c r="CI3" s="204" t="s">
        <v>391</v>
      </c>
      <c r="CJ3" s="206" t="s">
        <v>390</v>
      </c>
      <c r="CK3" s="205" t="str">
        <f>Tracker!CL2</f>
        <v xml:space="preserve">  </v>
      </c>
      <c r="CL3" s="204" t="s">
        <v>391</v>
      </c>
      <c r="CM3" s="206" t="s">
        <v>390</v>
      </c>
      <c r="CN3" s="201"/>
    </row>
    <row r="4" spans="1:92" x14ac:dyDescent="0.2">
      <c r="A4" s="197">
        <f>'Stat Blocks'!A35</f>
        <v>35</v>
      </c>
      <c r="B4" s="92" t="str">
        <f t="shared" ref="B4:B25" si="0">IF(HLOOKUP(B$3,Blocks,$A4,FALSE)=0," ",HLOOKUP(B$3,Blocks,$A4,FALSE))</f>
        <v>Battle Strike</v>
      </c>
      <c r="C4" s="68">
        <f t="shared" ref="C4:C25" si="1">IF(B4=" ",0,IF(RIGHT(B4,1)=")",ABS(RIGHT(B4,3)),1))-D4</f>
        <v>0</v>
      </c>
      <c r="D4" s="90">
        <v>1</v>
      </c>
      <c r="E4" s="92" t="str">
        <f t="shared" ref="E4:E25" si="2">IF(HLOOKUP(E$3,Blocks,$A4,FALSE)=0," ",HLOOKUP(E$3,Blocks,$A4,FALSE))</f>
        <v xml:space="preserve"> </v>
      </c>
      <c r="F4" s="68">
        <f t="shared" ref="F4:F25" si="3">IF(E4=" ",0,IF(RIGHT(E4,1)=")",ABS(RIGHT(E4,3)),1))-G4</f>
        <v>0</v>
      </c>
      <c r="G4" s="90">
        <v>0</v>
      </c>
      <c r="H4" s="92" t="str">
        <f t="shared" ref="H4:H25" si="4">IF(HLOOKUP(H$3,Blocks,$A4,FALSE)=0," ",HLOOKUP(H$3,Blocks,$A4,FALSE))</f>
        <v>Ballistakinesis</v>
      </c>
      <c r="I4" s="68">
        <f t="shared" ref="I4:I25" si="5">IF(H4=" ",0,IF(RIGHT(H4,1)=")",ABS(RIGHT(H4,3)),1))-J4</f>
        <v>1</v>
      </c>
      <c r="J4" s="90">
        <v>0</v>
      </c>
      <c r="K4" s="92" t="str">
        <f t="shared" ref="K4:K25" si="6">IF(HLOOKUP(K$3,Blocks,$A4,FALSE)=0," ",HLOOKUP(K$3,Blocks,$A4,FALSE))</f>
        <v xml:space="preserve"> </v>
      </c>
      <c r="L4" s="68">
        <f t="shared" ref="L4:L25" si="7">IF(K4=" ",0,IF(RIGHT(K4,1)=")",ABS(RIGHT(K4,3)),1))-M4</f>
        <v>0</v>
      </c>
      <c r="M4" s="90">
        <v>0</v>
      </c>
      <c r="N4" s="92" t="str">
        <f t="shared" ref="N4:N25" si="8">IF(HLOOKUP(N$3,Blocks,$A4,FALSE)=0," ",HLOOKUP(N$3,Blocks,$A4,FALSE))</f>
        <v>Force Thrust</v>
      </c>
      <c r="O4" s="68">
        <f t="shared" ref="O4:O25" si="9">IF(N4=" ",0,IF(RIGHT(N4,1)=")",ABS(RIGHT(N4,3)),1))-P4</f>
        <v>1</v>
      </c>
      <c r="P4" s="90">
        <v>0</v>
      </c>
      <c r="Q4" s="92" t="str">
        <f t="shared" ref="Q4:Q25" si="10">IF(HLOOKUP(Q$3,Blocks,$A4,FALSE)=0," ",HLOOKUP(Q$3,Blocks,$A4,FALSE))</f>
        <v xml:space="preserve"> </v>
      </c>
      <c r="R4" s="68">
        <f t="shared" ref="R4:R25" si="11">IF(Q4=" ",0,IF(RIGHT(Q4,1)=")",ABS(RIGHT(Q4,3)),1))-S4</f>
        <v>0</v>
      </c>
      <c r="S4" s="90">
        <v>0</v>
      </c>
      <c r="T4" s="92" t="str">
        <f t="shared" ref="T4:T25" si="12">IF(HLOOKUP(T$3,Blocks,$A4,FALSE)=0," ",HLOOKUP(T$3,Blocks,$A4,FALSE))</f>
        <v xml:space="preserve"> </v>
      </c>
      <c r="U4" s="68">
        <f t="shared" ref="U4:U25" si="13">IF(T4=" ",0,IF(RIGHT(T4,1)=")",ABS(RIGHT(T4,3)),1))-V4</f>
        <v>0</v>
      </c>
      <c r="V4" s="90">
        <v>0</v>
      </c>
      <c r="W4" s="92" t="str">
        <f t="shared" ref="W4:W25" si="14">IF(HLOOKUP(W$3,Blocks,$A4,FALSE)=0," ",HLOOKUP(W$3,Blocks,$A4,FALSE))</f>
        <v xml:space="preserve"> </v>
      </c>
      <c r="X4" s="68">
        <f t="shared" ref="X4:X25" si="15">IF(W4=" ",0,IF(RIGHT(W4,1)=")",ABS(RIGHT(W4,3)),1))-Y4</f>
        <v>0</v>
      </c>
      <c r="Y4" s="90">
        <v>0</v>
      </c>
      <c r="Z4" s="92" t="str">
        <f t="shared" ref="Z4:Z25" si="16">IF(HLOOKUP(Z$3,Blocks,$A4,FALSE)=0," ",HLOOKUP(Z$3,Blocks,$A4,FALSE))</f>
        <v xml:space="preserve"> </v>
      </c>
      <c r="AA4" s="68">
        <f t="shared" ref="AA4:AA25" si="17">IF(Z4=" ",0,IF(RIGHT(Z4,1)=")",ABS(RIGHT(Z4,3)),1))-AB4</f>
        <v>0</v>
      </c>
      <c r="AB4" s="90">
        <v>0</v>
      </c>
      <c r="AC4" s="92" t="str">
        <f t="shared" ref="AC4:AC25" si="18">IF(HLOOKUP(AC$3,Blocks,$A4,FALSE)=0," ",HLOOKUP(AC$3,Blocks,$A4,FALSE))</f>
        <v xml:space="preserve"> </v>
      </c>
      <c r="AD4" s="68">
        <f t="shared" ref="AD4:AD25" si="19">IF(AC4=" ",0,IF(RIGHT(AC4,1)=")",ABS(RIGHT(AC4,3)),1))-AE4</f>
        <v>0</v>
      </c>
      <c r="AE4" s="90">
        <v>0</v>
      </c>
      <c r="AF4" s="92" t="str">
        <f t="shared" ref="AF4:AF25" si="20">IF(HLOOKUP(AF$3,Blocks,$A4,FALSE)=0," ",HLOOKUP(AF$3,Blocks,$A4,FALSE))</f>
        <v xml:space="preserve"> </v>
      </c>
      <c r="AG4" s="68">
        <f t="shared" ref="AG4:AG25" si="21">IF(AF4=" ",0,IF(RIGHT(AF4,1)=")",ABS(RIGHT(AF4,3)),1))-AH4</f>
        <v>0</v>
      </c>
      <c r="AH4" s="90">
        <v>0</v>
      </c>
      <c r="AI4" s="92" t="str">
        <f t="shared" ref="AI4:AI25" si="22">IF(HLOOKUP(AI$3,Blocks,$A4,FALSE)=0," ",HLOOKUP(AI$3,Blocks,$A4,FALSE))</f>
        <v xml:space="preserve"> </v>
      </c>
      <c r="AJ4" s="68">
        <f t="shared" ref="AJ4:AJ25" si="23">IF(AI4=" ",0,IF(RIGHT(AI4,1)=")",ABS(RIGHT(AI4,3)),1))-AK4</f>
        <v>0</v>
      </c>
      <c r="AK4" s="90">
        <v>0</v>
      </c>
      <c r="AL4" s="92" t="str">
        <f t="shared" ref="AL4:AL25" si="24">IF(HLOOKUP(AL$3,Blocks,$A4,FALSE)=0," ",HLOOKUP(AL$3,Blocks,$A4,FALSE))</f>
        <v xml:space="preserve"> </v>
      </c>
      <c r="AM4" s="68">
        <f t="shared" ref="AM4:AM25" si="25">IF(AL4=" ",0,IF(RIGHT(AL4,1)=")",ABS(RIGHT(AL4,3)),1))-AN4</f>
        <v>0</v>
      </c>
      <c r="AN4" s="90">
        <v>0</v>
      </c>
      <c r="AO4" s="92" t="str">
        <f t="shared" ref="AO4:AO25" si="26">IF(HLOOKUP(AO$3,Blocks,$A4,FALSE)=0," ",HLOOKUP(AO$3,Blocks,$A4,FALSE))</f>
        <v xml:space="preserve"> </v>
      </c>
      <c r="AP4" s="68">
        <f t="shared" ref="AP4:AP25" si="27">IF(AO4=" ",0,IF(RIGHT(AO4,1)=")",ABS(RIGHT(AO4,3)),1))-AQ4</f>
        <v>0</v>
      </c>
      <c r="AQ4" s="90">
        <v>0</v>
      </c>
      <c r="AR4" s="92" t="str">
        <f t="shared" ref="AR4:AR25" si="28">IF(HLOOKUP(AR$3,Blocks,$A4,FALSE)=0," ",HLOOKUP(AR$3,Blocks,$A4,FALSE))</f>
        <v xml:space="preserve"> </v>
      </c>
      <c r="AS4" s="68">
        <f t="shared" ref="AS4:AS25" si="29">IF(AR4=" ",0,IF(RIGHT(AR4,1)=")",ABS(RIGHT(AR4,3)),1))-AT4</f>
        <v>0</v>
      </c>
      <c r="AT4" s="90">
        <v>0</v>
      </c>
      <c r="AU4" s="92" t="str">
        <f t="shared" ref="AU4:AU25" si="30">IF(HLOOKUP(AU$3,Blocks,$A4,FALSE)=0," ",HLOOKUP(AU$3,Blocks,$A4,FALSE))</f>
        <v xml:space="preserve"> </v>
      </c>
      <c r="AV4" s="68">
        <f t="shared" ref="AV4:AV25" si="31">IF(AU4=" ",0,IF(RIGHT(AU4,1)=")",ABS(RIGHT(AU4,3)),1))-AW4</f>
        <v>0</v>
      </c>
      <c r="AW4" s="90">
        <v>0</v>
      </c>
      <c r="AX4" s="92" t="str">
        <f t="shared" ref="AX4:AX25" si="32">IF(HLOOKUP(AX$3,Blocks,$A4,FALSE)=0," ",HLOOKUP(AX$3,Blocks,$A4,FALSE))</f>
        <v xml:space="preserve"> </v>
      </c>
      <c r="AY4" s="68">
        <f t="shared" ref="AY4:AY25" si="33">IF(AX4=" ",0,IF(RIGHT(AX4,1)=")",ABS(RIGHT(AX4,3)),1))-AZ4</f>
        <v>0</v>
      </c>
      <c r="AZ4" s="90">
        <v>0</v>
      </c>
      <c r="BA4" s="92" t="str">
        <f t="shared" ref="BA4:BA25" si="34">IF(HLOOKUP(BA$3,Blocks,$A4,FALSE)=0," ",HLOOKUP(BA$3,Blocks,$A4,FALSE))</f>
        <v xml:space="preserve"> </v>
      </c>
      <c r="BB4" s="68">
        <f t="shared" ref="BB4:BB25" si="35">IF(BA4=" ",0,IF(RIGHT(BA4,1)=")",ABS(RIGHT(BA4,3)),1))-BC4</f>
        <v>0</v>
      </c>
      <c r="BC4" s="90">
        <v>0</v>
      </c>
      <c r="BD4" s="92" t="str">
        <f t="shared" ref="BD4:BD25" si="36">IF(HLOOKUP(BD$3,Blocks,$A4,FALSE)=0," ",HLOOKUP(BD$3,Blocks,$A4,FALSE))</f>
        <v xml:space="preserve"> </v>
      </c>
      <c r="BE4" s="68">
        <f t="shared" ref="BE4:BE25" si="37">IF(BD4=" ",0,IF(RIGHT(BD4,1)=")",ABS(RIGHT(BD4,3)),1))-BF4</f>
        <v>0</v>
      </c>
      <c r="BF4" s="90">
        <v>0</v>
      </c>
      <c r="BG4" s="92" t="str">
        <f t="shared" ref="BG4:BG25" si="38">IF(HLOOKUP(BG$3,Blocks,$A4,FALSE)=0," ",HLOOKUP(BG$3,Blocks,$A4,FALSE))</f>
        <v xml:space="preserve"> </v>
      </c>
      <c r="BH4" s="68">
        <f t="shared" ref="BH4:BH25" si="39">IF(BG4=" ",0,IF(RIGHT(BG4,1)=")",ABS(RIGHT(BG4,3)),1))-BI4</f>
        <v>0</v>
      </c>
      <c r="BI4" s="90">
        <v>0</v>
      </c>
      <c r="BJ4" s="92" t="str">
        <f t="shared" ref="BJ4:BJ25" si="40">IF(HLOOKUP(BJ$3,Blocks,$A4,FALSE)=0," ",HLOOKUP(BJ$3,Blocks,$A4,FALSE))</f>
        <v xml:space="preserve"> </v>
      </c>
      <c r="BK4" s="68">
        <f t="shared" ref="BK4:BK25" si="41">IF(BJ4=" ",0,IF(RIGHT(BJ4,1)=")",ABS(RIGHT(BJ4,3)),1))-BL4</f>
        <v>0</v>
      </c>
      <c r="BL4" s="90">
        <v>0</v>
      </c>
      <c r="BM4" s="92" t="str">
        <f t="shared" ref="BM4:BM25" si="42">IF(HLOOKUP(BM$3,Blocks,$A4,FALSE)=0," ",HLOOKUP(BM$3,Blocks,$A4,FALSE))</f>
        <v xml:space="preserve"> </v>
      </c>
      <c r="BN4" s="68">
        <f t="shared" ref="BN4:BN25" si="43">IF(BM4=" ",0,IF(RIGHT(BM4,1)=")",ABS(RIGHT(BM4,3)),1))-BO4</f>
        <v>0</v>
      </c>
      <c r="BO4" s="90">
        <v>0</v>
      </c>
      <c r="BP4" s="92" t="str">
        <f t="shared" ref="BP4:BP25" si="44">IF(HLOOKUP(BP$3,Blocks,$A4,FALSE)=0," ",HLOOKUP(BP$3,Blocks,$A4,FALSE))</f>
        <v xml:space="preserve"> </v>
      </c>
      <c r="BQ4" s="68">
        <f t="shared" ref="BQ4:BQ25" si="45">IF(BP4=" ",0,IF(RIGHT(BP4,1)=")",ABS(RIGHT(BP4,3)),1))-BR4</f>
        <v>0</v>
      </c>
      <c r="BR4" s="90">
        <v>0</v>
      </c>
      <c r="BS4" s="92" t="str">
        <f t="shared" ref="BS4:BS25" si="46">IF(HLOOKUP(BS$3,Blocks,$A4,FALSE)=0," ",HLOOKUP(BS$3,Blocks,$A4,FALSE))</f>
        <v xml:space="preserve"> </v>
      </c>
      <c r="BT4" s="68">
        <f t="shared" ref="BT4:BT25" si="47">IF(BS4=" ",0,IF(RIGHT(BS4,1)=")",ABS(RIGHT(BS4,3)),1))-BU4</f>
        <v>0</v>
      </c>
      <c r="BU4" s="90">
        <v>0</v>
      </c>
      <c r="BV4" s="92" t="str">
        <f t="shared" ref="BV4:BV25" si="48">IF(HLOOKUP(BV$3,Blocks,$A4,FALSE)=0," ",HLOOKUP(BV$3,Blocks,$A4,FALSE))</f>
        <v xml:space="preserve"> </v>
      </c>
      <c r="BW4" s="68">
        <f t="shared" ref="BW4:BW25" si="49">IF(BV4=" ",0,IF(RIGHT(BV4,1)=")",ABS(RIGHT(BV4,3)),1))-BX4</f>
        <v>0</v>
      </c>
      <c r="BX4" s="90">
        <v>0</v>
      </c>
      <c r="BY4" s="92" t="str">
        <f t="shared" ref="BY4:BY25" si="50">IF(HLOOKUP(BY$3,Blocks,$A4,FALSE)=0," ",HLOOKUP(BY$3,Blocks,$A4,FALSE))</f>
        <v xml:space="preserve"> </v>
      </c>
      <c r="BZ4" s="68">
        <f t="shared" ref="BZ4:BZ25" si="51">IF(BY4=" ",0,IF(RIGHT(BY4,1)=")",ABS(RIGHT(BY4,3)),1))-CA4</f>
        <v>0</v>
      </c>
      <c r="CA4" s="90">
        <v>0</v>
      </c>
      <c r="CB4" s="92" t="str">
        <f t="shared" ref="CB4:CB25" si="52">IF(HLOOKUP(CB$3,Blocks,$A4,FALSE)=0," ",HLOOKUP(CB$3,Blocks,$A4,FALSE))</f>
        <v xml:space="preserve"> </v>
      </c>
      <c r="CC4" s="68">
        <f t="shared" ref="CC4:CC25" si="53">IF(CB4=" ",0,IF(RIGHT(CB4,1)=")",ABS(RIGHT(CB4,3)),1))-CD4</f>
        <v>0</v>
      </c>
      <c r="CD4" s="90">
        <v>0</v>
      </c>
      <c r="CE4" s="92" t="str">
        <f t="shared" ref="CE4:CE25" si="54">IF(HLOOKUP(CE$3,Blocks,$A4,FALSE)=0," ",HLOOKUP(CE$3,Blocks,$A4,FALSE))</f>
        <v xml:space="preserve"> </v>
      </c>
      <c r="CF4" s="68">
        <f t="shared" ref="CF4:CF25" si="55">IF(CE4=" ",0,IF(RIGHT(CE4,1)=")",ABS(RIGHT(CE4,3)),1))-CG4</f>
        <v>0</v>
      </c>
      <c r="CG4" s="90">
        <v>0</v>
      </c>
      <c r="CH4" s="92" t="str">
        <f t="shared" ref="CH4:CH25" si="56">IF(HLOOKUP(CH$3,Blocks,$A4,FALSE)=0," ",HLOOKUP(CH$3,Blocks,$A4,FALSE))</f>
        <v xml:space="preserve"> </v>
      </c>
      <c r="CI4" s="68">
        <f t="shared" ref="CI4:CI25" si="57">IF(CH4=" ",0,IF(RIGHT(CH4,1)=")",ABS(RIGHT(CH4,3)),1))-CJ4</f>
        <v>0</v>
      </c>
      <c r="CJ4" s="90">
        <v>0</v>
      </c>
      <c r="CK4" s="92" t="str">
        <f t="shared" ref="CK4:CK25" si="58">IF(HLOOKUP(CK$3,Blocks,$A4,FALSE)=0," ",HLOOKUP(CK$3,Blocks,$A4,FALSE))</f>
        <v xml:space="preserve"> </v>
      </c>
      <c r="CL4" s="68">
        <f t="shared" ref="CL4:CL25" si="59">IF(CK4=" ",0,IF(RIGHT(CK4,1)=")",ABS(RIGHT(CK4,3)),1))-CM4</f>
        <v>0</v>
      </c>
      <c r="CM4" s="90">
        <v>0</v>
      </c>
      <c r="CN4" s="70"/>
    </row>
    <row r="5" spans="1:92" x14ac:dyDescent="0.2">
      <c r="A5" s="197">
        <f>'Stat Blocks'!A36</f>
        <v>36</v>
      </c>
      <c r="B5" s="92" t="str">
        <f t="shared" si="0"/>
        <v>Surge</v>
      </c>
      <c r="C5" s="68">
        <f t="shared" si="1"/>
        <v>1</v>
      </c>
      <c r="D5" s="90">
        <v>0</v>
      </c>
      <c r="E5" s="92" t="str">
        <f t="shared" si="2"/>
        <v xml:space="preserve"> </v>
      </c>
      <c r="F5" s="68">
        <f t="shared" si="3"/>
        <v>0</v>
      </c>
      <c r="G5" s="90">
        <v>0</v>
      </c>
      <c r="H5" s="92" t="str">
        <f t="shared" si="4"/>
        <v>Force Slam (2)</v>
      </c>
      <c r="I5" s="68">
        <f t="shared" si="5"/>
        <v>2</v>
      </c>
      <c r="J5" s="90">
        <v>0</v>
      </c>
      <c r="K5" s="92" t="str">
        <f t="shared" si="6"/>
        <v xml:space="preserve"> </v>
      </c>
      <c r="L5" s="68">
        <f t="shared" si="7"/>
        <v>0</v>
      </c>
      <c r="M5" s="90">
        <v>0</v>
      </c>
      <c r="N5" s="92" t="str">
        <f t="shared" si="8"/>
        <v xml:space="preserve"> </v>
      </c>
      <c r="O5" s="68">
        <f t="shared" si="9"/>
        <v>0</v>
      </c>
      <c r="P5" s="90">
        <v>0</v>
      </c>
      <c r="Q5" s="92" t="str">
        <f t="shared" si="10"/>
        <v xml:space="preserve"> </v>
      </c>
      <c r="R5" s="68">
        <f t="shared" si="11"/>
        <v>0</v>
      </c>
      <c r="S5" s="90">
        <v>0</v>
      </c>
      <c r="T5" s="92" t="str">
        <f t="shared" si="12"/>
        <v xml:space="preserve"> </v>
      </c>
      <c r="U5" s="68">
        <f t="shared" si="13"/>
        <v>0</v>
      </c>
      <c r="V5" s="90">
        <v>0</v>
      </c>
      <c r="W5" s="92" t="str">
        <f t="shared" si="14"/>
        <v xml:space="preserve"> </v>
      </c>
      <c r="X5" s="68">
        <f t="shared" si="15"/>
        <v>0</v>
      </c>
      <c r="Y5" s="90">
        <v>0</v>
      </c>
      <c r="Z5" s="92" t="str">
        <f t="shared" si="16"/>
        <v xml:space="preserve"> </v>
      </c>
      <c r="AA5" s="68">
        <f t="shared" si="17"/>
        <v>0</v>
      </c>
      <c r="AB5" s="90">
        <v>0</v>
      </c>
      <c r="AC5" s="92" t="str">
        <f t="shared" si="18"/>
        <v xml:space="preserve"> </v>
      </c>
      <c r="AD5" s="68">
        <f t="shared" si="19"/>
        <v>0</v>
      </c>
      <c r="AE5" s="90">
        <v>0</v>
      </c>
      <c r="AF5" s="92" t="str">
        <f t="shared" si="20"/>
        <v xml:space="preserve"> </v>
      </c>
      <c r="AG5" s="68">
        <f t="shared" si="21"/>
        <v>0</v>
      </c>
      <c r="AH5" s="90">
        <v>0</v>
      </c>
      <c r="AI5" s="92" t="str">
        <f t="shared" si="22"/>
        <v xml:space="preserve"> </v>
      </c>
      <c r="AJ5" s="68">
        <f t="shared" si="23"/>
        <v>0</v>
      </c>
      <c r="AK5" s="90">
        <v>0</v>
      </c>
      <c r="AL5" s="92" t="str">
        <f t="shared" si="24"/>
        <v xml:space="preserve"> </v>
      </c>
      <c r="AM5" s="68">
        <f t="shared" si="25"/>
        <v>0</v>
      </c>
      <c r="AN5" s="90">
        <v>0</v>
      </c>
      <c r="AO5" s="92" t="str">
        <f t="shared" si="26"/>
        <v xml:space="preserve"> </v>
      </c>
      <c r="AP5" s="68">
        <f t="shared" si="27"/>
        <v>0</v>
      </c>
      <c r="AQ5" s="90">
        <v>0</v>
      </c>
      <c r="AR5" s="92" t="str">
        <f t="shared" si="28"/>
        <v xml:space="preserve"> </v>
      </c>
      <c r="AS5" s="68">
        <f t="shared" si="29"/>
        <v>0</v>
      </c>
      <c r="AT5" s="90">
        <v>0</v>
      </c>
      <c r="AU5" s="92" t="str">
        <f t="shared" si="30"/>
        <v xml:space="preserve"> </v>
      </c>
      <c r="AV5" s="68">
        <f t="shared" si="31"/>
        <v>0</v>
      </c>
      <c r="AW5" s="90">
        <v>0</v>
      </c>
      <c r="AX5" s="92" t="str">
        <f t="shared" si="32"/>
        <v xml:space="preserve"> </v>
      </c>
      <c r="AY5" s="68">
        <f t="shared" si="33"/>
        <v>0</v>
      </c>
      <c r="AZ5" s="90">
        <v>0</v>
      </c>
      <c r="BA5" s="92" t="str">
        <f t="shared" si="34"/>
        <v xml:space="preserve"> </v>
      </c>
      <c r="BB5" s="68">
        <f t="shared" si="35"/>
        <v>0</v>
      </c>
      <c r="BC5" s="90">
        <v>0</v>
      </c>
      <c r="BD5" s="92" t="str">
        <f t="shared" si="36"/>
        <v xml:space="preserve"> </v>
      </c>
      <c r="BE5" s="68">
        <f t="shared" si="37"/>
        <v>0</v>
      </c>
      <c r="BF5" s="90">
        <v>0</v>
      </c>
      <c r="BG5" s="92" t="str">
        <f t="shared" si="38"/>
        <v xml:space="preserve"> </v>
      </c>
      <c r="BH5" s="68">
        <f t="shared" si="39"/>
        <v>0</v>
      </c>
      <c r="BI5" s="90">
        <v>0</v>
      </c>
      <c r="BJ5" s="92" t="str">
        <f t="shared" si="40"/>
        <v xml:space="preserve"> </v>
      </c>
      <c r="BK5" s="68">
        <f t="shared" si="41"/>
        <v>0</v>
      </c>
      <c r="BL5" s="90">
        <v>0</v>
      </c>
      <c r="BM5" s="92" t="str">
        <f t="shared" si="42"/>
        <v xml:space="preserve"> </v>
      </c>
      <c r="BN5" s="68">
        <f t="shared" si="43"/>
        <v>0</v>
      </c>
      <c r="BO5" s="90">
        <v>0</v>
      </c>
      <c r="BP5" s="92" t="str">
        <f t="shared" si="44"/>
        <v xml:space="preserve"> </v>
      </c>
      <c r="BQ5" s="68">
        <f t="shared" si="45"/>
        <v>0</v>
      </c>
      <c r="BR5" s="90">
        <v>0</v>
      </c>
      <c r="BS5" s="92" t="str">
        <f t="shared" si="46"/>
        <v xml:space="preserve"> </v>
      </c>
      <c r="BT5" s="68">
        <f t="shared" si="47"/>
        <v>0</v>
      </c>
      <c r="BU5" s="90">
        <v>0</v>
      </c>
      <c r="BV5" s="92" t="str">
        <f t="shared" si="48"/>
        <v xml:space="preserve"> </v>
      </c>
      <c r="BW5" s="68">
        <f t="shared" si="49"/>
        <v>0</v>
      </c>
      <c r="BX5" s="90">
        <v>0</v>
      </c>
      <c r="BY5" s="92" t="str">
        <f t="shared" si="50"/>
        <v xml:space="preserve"> </v>
      </c>
      <c r="BZ5" s="68">
        <f t="shared" si="51"/>
        <v>0</v>
      </c>
      <c r="CA5" s="90">
        <v>0</v>
      </c>
      <c r="CB5" s="92" t="str">
        <f t="shared" si="52"/>
        <v xml:space="preserve"> </v>
      </c>
      <c r="CC5" s="68">
        <f t="shared" si="53"/>
        <v>0</v>
      </c>
      <c r="CD5" s="90">
        <v>0</v>
      </c>
      <c r="CE5" s="92" t="str">
        <f t="shared" si="54"/>
        <v xml:space="preserve"> </v>
      </c>
      <c r="CF5" s="68">
        <f t="shared" si="55"/>
        <v>0</v>
      </c>
      <c r="CG5" s="90">
        <v>0</v>
      </c>
      <c r="CH5" s="92" t="str">
        <f t="shared" si="56"/>
        <v xml:space="preserve"> </v>
      </c>
      <c r="CI5" s="68">
        <f t="shared" si="57"/>
        <v>0</v>
      </c>
      <c r="CJ5" s="90">
        <v>0</v>
      </c>
      <c r="CK5" s="92" t="str">
        <f t="shared" si="58"/>
        <v xml:space="preserve"> </v>
      </c>
      <c r="CL5" s="68">
        <f t="shared" si="59"/>
        <v>0</v>
      </c>
      <c r="CM5" s="90">
        <v>0</v>
      </c>
      <c r="CN5" s="70"/>
    </row>
    <row r="6" spans="1:92" x14ac:dyDescent="0.2">
      <c r="A6" s="197">
        <f>'Stat Blocks'!A37</f>
        <v>37</v>
      </c>
      <c r="B6" s="92" t="str">
        <f t="shared" si="0"/>
        <v xml:space="preserve"> </v>
      </c>
      <c r="C6" s="68">
        <f t="shared" si="1"/>
        <v>0</v>
      </c>
      <c r="D6" s="90">
        <v>0</v>
      </c>
      <c r="E6" s="92" t="str">
        <f t="shared" si="2"/>
        <v xml:space="preserve"> </v>
      </c>
      <c r="F6" s="68">
        <f t="shared" si="3"/>
        <v>0</v>
      </c>
      <c r="G6" s="90">
        <v>0</v>
      </c>
      <c r="H6" s="92" t="str">
        <f t="shared" si="4"/>
        <v>Force Whirlwind (2)</v>
      </c>
      <c r="I6" s="68">
        <f t="shared" si="5"/>
        <v>2</v>
      </c>
      <c r="J6" s="90">
        <v>0</v>
      </c>
      <c r="K6" s="92" t="str">
        <f t="shared" si="6"/>
        <v xml:space="preserve"> </v>
      </c>
      <c r="L6" s="68">
        <f t="shared" si="7"/>
        <v>0</v>
      </c>
      <c r="M6" s="90">
        <v>0</v>
      </c>
      <c r="N6" s="92" t="str">
        <f t="shared" si="8"/>
        <v xml:space="preserve"> </v>
      </c>
      <c r="O6" s="68">
        <f t="shared" si="9"/>
        <v>0</v>
      </c>
      <c r="P6" s="90">
        <v>0</v>
      </c>
      <c r="Q6" s="92" t="str">
        <f t="shared" si="10"/>
        <v xml:space="preserve"> </v>
      </c>
      <c r="R6" s="68">
        <f t="shared" si="11"/>
        <v>0</v>
      </c>
      <c r="S6" s="90">
        <v>0</v>
      </c>
      <c r="T6" s="92" t="str">
        <f t="shared" si="12"/>
        <v xml:space="preserve"> </v>
      </c>
      <c r="U6" s="68">
        <f t="shared" si="13"/>
        <v>0</v>
      </c>
      <c r="V6" s="90">
        <v>0</v>
      </c>
      <c r="W6" s="92" t="str">
        <f t="shared" si="14"/>
        <v xml:space="preserve"> </v>
      </c>
      <c r="X6" s="68">
        <f t="shared" si="15"/>
        <v>0</v>
      </c>
      <c r="Y6" s="90">
        <v>0</v>
      </c>
      <c r="Z6" s="92" t="str">
        <f t="shared" si="16"/>
        <v xml:space="preserve"> </v>
      </c>
      <c r="AA6" s="68">
        <f t="shared" si="17"/>
        <v>0</v>
      </c>
      <c r="AB6" s="90">
        <v>0</v>
      </c>
      <c r="AC6" s="92" t="str">
        <f t="shared" si="18"/>
        <v xml:space="preserve"> </v>
      </c>
      <c r="AD6" s="68">
        <f t="shared" si="19"/>
        <v>0</v>
      </c>
      <c r="AE6" s="90">
        <v>0</v>
      </c>
      <c r="AF6" s="92" t="str">
        <f t="shared" si="20"/>
        <v xml:space="preserve"> </v>
      </c>
      <c r="AG6" s="68">
        <f t="shared" si="21"/>
        <v>0</v>
      </c>
      <c r="AH6" s="90">
        <v>0</v>
      </c>
      <c r="AI6" s="92" t="str">
        <f t="shared" si="22"/>
        <v xml:space="preserve"> </v>
      </c>
      <c r="AJ6" s="68">
        <f t="shared" si="23"/>
        <v>0</v>
      </c>
      <c r="AK6" s="90">
        <v>0</v>
      </c>
      <c r="AL6" s="92" t="str">
        <f t="shared" si="24"/>
        <v xml:space="preserve"> </v>
      </c>
      <c r="AM6" s="68">
        <f t="shared" si="25"/>
        <v>0</v>
      </c>
      <c r="AN6" s="90">
        <v>0</v>
      </c>
      <c r="AO6" s="92" t="str">
        <f t="shared" si="26"/>
        <v xml:space="preserve"> </v>
      </c>
      <c r="AP6" s="68">
        <f t="shared" si="27"/>
        <v>0</v>
      </c>
      <c r="AQ6" s="90">
        <v>0</v>
      </c>
      <c r="AR6" s="92" t="str">
        <f t="shared" si="28"/>
        <v xml:space="preserve"> </v>
      </c>
      <c r="AS6" s="68">
        <f t="shared" si="29"/>
        <v>0</v>
      </c>
      <c r="AT6" s="90">
        <v>0</v>
      </c>
      <c r="AU6" s="92" t="str">
        <f t="shared" si="30"/>
        <v xml:space="preserve"> </v>
      </c>
      <c r="AV6" s="68">
        <f t="shared" si="31"/>
        <v>0</v>
      </c>
      <c r="AW6" s="90">
        <v>0</v>
      </c>
      <c r="AX6" s="92" t="str">
        <f t="shared" si="32"/>
        <v xml:space="preserve"> </v>
      </c>
      <c r="AY6" s="68">
        <f t="shared" si="33"/>
        <v>0</v>
      </c>
      <c r="AZ6" s="90">
        <v>0</v>
      </c>
      <c r="BA6" s="92" t="str">
        <f t="shared" si="34"/>
        <v xml:space="preserve"> </v>
      </c>
      <c r="BB6" s="68">
        <f t="shared" si="35"/>
        <v>0</v>
      </c>
      <c r="BC6" s="90">
        <v>0</v>
      </c>
      <c r="BD6" s="92" t="str">
        <f t="shared" si="36"/>
        <v xml:space="preserve"> </v>
      </c>
      <c r="BE6" s="68">
        <f t="shared" si="37"/>
        <v>0</v>
      </c>
      <c r="BF6" s="90">
        <v>0</v>
      </c>
      <c r="BG6" s="92" t="str">
        <f t="shared" si="38"/>
        <v xml:space="preserve"> </v>
      </c>
      <c r="BH6" s="68">
        <f t="shared" si="39"/>
        <v>0</v>
      </c>
      <c r="BI6" s="90">
        <v>0</v>
      </c>
      <c r="BJ6" s="92" t="str">
        <f t="shared" si="40"/>
        <v xml:space="preserve"> </v>
      </c>
      <c r="BK6" s="68">
        <f t="shared" si="41"/>
        <v>0</v>
      </c>
      <c r="BL6" s="90">
        <v>0</v>
      </c>
      <c r="BM6" s="92" t="str">
        <f t="shared" si="42"/>
        <v xml:space="preserve"> </v>
      </c>
      <c r="BN6" s="68">
        <f t="shared" si="43"/>
        <v>0</v>
      </c>
      <c r="BO6" s="90">
        <v>0</v>
      </c>
      <c r="BP6" s="92" t="str">
        <f t="shared" si="44"/>
        <v xml:space="preserve"> </v>
      </c>
      <c r="BQ6" s="68">
        <f t="shared" si="45"/>
        <v>0</v>
      </c>
      <c r="BR6" s="90">
        <v>0</v>
      </c>
      <c r="BS6" s="92" t="str">
        <f t="shared" si="46"/>
        <v xml:space="preserve"> </v>
      </c>
      <c r="BT6" s="68">
        <f t="shared" si="47"/>
        <v>0</v>
      </c>
      <c r="BU6" s="90">
        <v>0</v>
      </c>
      <c r="BV6" s="92" t="str">
        <f t="shared" si="48"/>
        <v xml:space="preserve"> </v>
      </c>
      <c r="BW6" s="68">
        <f t="shared" si="49"/>
        <v>0</v>
      </c>
      <c r="BX6" s="90">
        <v>0</v>
      </c>
      <c r="BY6" s="92" t="str">
        <f t="shared" si="50"/>
        <v xml:space="preserve"> </v>
      </c>
      <c r="BZ6" s="68">
        <f t="shared" si="51"/>
        <v>0</v>
      </c>
      <c r="CA6" s="90">
        <v>0</v>
      </c>
      <c r="CB6" s="92" t="str">
        <f t="shared" si="52"/>
        <v xml:space="preserve"> </v>
      </c>
      <c r="CC6" s="68">
        <f t="shared" si="53"/>
        <v>0</v>
      </c>
      <c r="CD6" s="90">
        <v>0</v>
      </c>
      <c r="CE6" s="92" t="str">
        <f t="shared" si="54"/>
        <v xml:space="preserve"> </v>
      </c>
      <c r="CF6" s="68">
        <f t="shared" si="55"/>
        <v>0</v>
      </c>
      <c r="CG6" s="90">
        <v>0</v>
      </c>
      <c r="CH6" s="92" t="str">
        <f t="shared" si="56"/>
        <v xml:space="preserve"> </v>
      </c>
      <c r="CI6" s="68">
        <f t="shared" si="57"/>
        <v>0</v>
      </c>
      <c r="CJ6" s="90">
        <v>0</v>
      </c>
      <c r="CK6" s="92" t="str">
        <f t="shared" si="58"/>
        <v xml:space="preserve"> </v>
      </c>
      <c r="CL6" s="68">
        <f t="shared" si="59"/>
        <v>0</v>
      </c>
      <c r="CM6" s="90">
        <v>0</v>
      </c>
      <c r="CN6" s="70"/>
    </row>
    <row r="7" spans="1:92" x14ac:dyDescent="0.2">
      <c r="A7" s="197">
        <f>'Stat Blocks'!A38</f>
        <v>38</v>
      </c>
      <c r="B7" s="92" t="str">
        <f t="shared" si="0"/>
        <v xml:space="preserve"> </v>
      </c>
      <c r="C7" s="68">
        <f t="shared" si="1"/>
        <v>0</v>
      </c>
      <c r="D7" s="90">
        <v>0</v>
      </c>
      <c r="E7" s="92" t="str">
        <f t="shared" si="2"/>
        <v xml:space="preserve"> </v>
      </c>
      <c r="F7" s="68">
        <f t="shared" si="3"/>
        <v>0</v>
      </c>
      <c r="G7" s="90">
        <v>0</v>
      </c>
      <c r="H7" s="92" t="str">
        <f t="shared" si="4"/>
        <v>Move Object (2)</v>
      </c>
      <c r="I7" s="68">
        <f t="shared" si="5"/>
        <v>2</v>
      </c>
      <c r="J7" s="90">
        <v>0</v>
      </c>
      <c r="K7" s="92" t="str">
        <f t="shared" si="6"/>
        <v xml:space="preserve"> </v>
      </c>
      <c r="L7" s="68">
        <f t="shared" si="7"/>
        <v>0</v>
      </c>
      <c r="M7" s="90">
        <v>0</v>
      </c>
      <c r="N7" s="92" t="str">
        <f t="shared" si="8"/>
        <v xml:space="preserve"> </v>
      </c>
      <c r="O7" s="68">
        <f t="shared" si="9"/>
        <v>0</v>
      </c>
      <c r="P7" s="90">
        <v>0</v>
      </c>
      <c r="Q7" s="92" t="str">
        <f t="shared" si="10"/>
        <v xml:space="preserve"> </v>
      </c>
      <c r="R7" s="68">
        <f t="shared" si="11"/>
        <v>0</v>
      </c>
      <c r="S7" s="90">
        <v>0</v>
      </c>
      <c r="T7" s="92" t="str">
        <f t="shared" si="12"/>
        <v xml:space="preserve"> </v>
      </c>
      <c r="U7" s="68">
        <f t="shared" si="13"/>
        <v>0</v>
      </c>
      <c r="V7" s="90">
        <v>0</v>
      </c>
      <c r="W7" s="92" t="str">
        <f t="shared" si="14"/>
        <v xml:space="preserve"> </v>
      </c>
      <c r="X7" s="68">
        <f t="shared" si="15"/>
        <v>0</v>
      </c>
      <c r="Y7" s="90">
        <v>0</v>
      </c>
      <c r="Z7" s="92" t="str">
        <f t="shared" si="16"/>
        <v xml:space="preserve"> </v>
      </c>
      <c r="AA7" s="68">
        <f t="shared" si="17"/>
        <v>0</v>
      </c>
      <c r="AB7" s="90">
        <v>0</v>
      </c>
      <c r="AC7" s="92" t="str">
        <f t="shared" si="18"/>
        <v xml:space="preserve"> </v>
      </c>
      <c r="AD7" s="68">
        <f t="shared" si="19"/>
        <v>0</v>
      </c>
      <c r="AE7" s="90">
        <v>0</v>
      </c>
      <c r="AF7" s="92" t="str">
        <f t="shared" si="20"/>
        <v xml:space="preserve"> </v>
      </c>
      <c r="AG7" s="68">
        <f t="shared" si="21"/>
        <v>0</v>
      </c>
      <c r="AH7" s="90">
        <v>0</v>
      </c>
      <c r="AI7" s="92" t="str">
        <f t="shared" si="22"/>
        <v xml:space="preserve"> </v>
      </c>
      <c r="AJ7" s="68">
        <f t="shared" si="23"/>
        <v>0</v>
      </c>
      <c r="AK7" s="90">
        <v>0</v>
      </c>
      <c r="AL7" s="92" t="str">
        <f t="shared" si="24"/>
        <v xml:space="preserve"> </v>
      </c>
      <c r="AM7" s="68">
        <f t="shared" si="25"/>
        <v>0</v>
      </c>
      <c r="AN7" s="90">
        <v>0</v>
      </c>
      <c r="AO7" s="92" t="str">
        <f t="shared" si="26"/>
        <v xml:space="preserve"> </v>
      </c>
      <c r="AP7" s="68">
        <f t="shared" si="27"/>
        <v>0</v>
      </c>
      <c r="AQ7" s="90">
        <v>0</v>
      </c>
      <c r="AR7" s="92" t="str">
        <f t="shared" si="28"/>
        <v xml:space="preserve"> </v>
      </c>
      <c r="AS7" s="68">
        <f t="shared" si="29"/>
        <v>0</v>
      </c>
      <c r="AT7" s="90">
        <v>0</v>
      </c>
      <c r="AU7" s="92" t="str">
        <f t="shared" si="30"/>
        <v xml:space="preserve"> </v>
      </c>
      <c r="AV7" s="68">
        <f t="shared" si="31"/>
        <v>0</v>
      </c>
      <c r="AW7" s="90">
        <v>0</v>
      </c>
      <c r="AX7" s="92" t="str">
        <f t="shared" si="32"/>
        <v xml:space="preserve"> </v>
      </c>
      <c r="AY7" s="68">
        <f t="shared" si="33"/>
        <v>0</v>
      </c>
      <c r="AZ7" s="90">
        <v>0</v>
      </c>
      <c r="BA7" s="92" t="str">
        <f t="shared" si="34"/>
        <v xml:space="preserve"> </v>
      </c>
      <c r="BB7" s="68">
        <f t="shared" si="35"/>
        <v>0</v>
      </c>
      <c r="BC7" s="90">
        <v>0</v>
      </c>
      <c r="BD7" s="92" t="str">
        <f t="shared" si="36"/>
        <v xml:space="preserve"> </v>
      </c>
      <c r="BE7" s="68">
        <f t="shared" si="37"/>
        <v>0</v>
      </c>
      <c r="BF7" s="90">
        <v>0</v>
      </c>
      <c r="BG7" s="92" t="str">
        <f t="shared" si="38"/>
        <v xml:space="preserve"> </v>
      </c>
      <c r="BH7" s="68">
        <f t="shared" si="39"/>
        <v>0</v>
      </c>
      <c r="BI7" s="90">
        <v>0</v>
      </c>
      <c r="BJ7" s="92" t="str">
        <f t="shared" si="40"/>
        <v xml:space="preserve"> </v>
      </c>
      <c r="BK7" s="68">
        <f t="shared" si="41"/>
        <v>0</v>
      </c>
      <c r="BL7" s="90">
        <v>0</v>
      </c>
      <c r="BM7" s="92" t="str">
        <f t="shared" si="42"/>
        <v xml:space="preserve"> </v>
      </c>
      <c r="BN7" s="68">
        <f t="shared" si="43"/>
        <v>0</v>
      </c>
      <c r="BO7" s="90">
        <v>0</v>
      </c>
      <c r="BP7" s="92" t="str">
        <f t="shared" si="44"/>
        <v xml:space="preserve"> </v>
      </c>
      <c r="BQ7" s="68">
        <f t="shared" si="45"/>
        <v>0</v>
      </c>
      <c r="BR7" s="90">
        <v>0</v>
      </c>
      <c r="BS7" s="92" t="str">
        <f t="shared" si="46"/>
        <v xml:space="preserve"> </v>
      </c>
      <c r="BT7" s="68">
        <f t="shared" si="47"/>
        <v>0</v>
      </c>
      <c r="BU7" s="90">
        <v>0</v>
      </c>
      <c r="BV7" s="92" t="str">
        <f t="shared" si="48"/>
        <v xml:space="preserve"> </v>
      </c>
      <c r="BW7" s="68">
        <f t="shared" si="49"/>
        <v>0</v>
      </c>
      <c r="BX7" s="90">
        <v>0</v>
      </c>
      <c r="BY7" s="92" t="str">
        <f t="shared" si="50"/>
        <v xml:space="preserve"> </v>
      </c>
      <c r="BZ7" s="68">
        <f t="shared" si="51"/>
        <v>0</v>
      </c>
      <c r="CA7" s="90">
        <v>0</v>
      </c>
      <c r="CB7" s="92" t="str">
        <f t="shared" si="52"/>
        <v xml:space="preserve"> </v>
      </c>
      <c r="CC7" s="68">
        <f t="shared" si="53"/>
        <v>0</v>
      </c>
      <c r="CD7" s="90">
        <v>0</v>
      </c>
      <c r="CE7" s="92" t="str">
        <f t="shared" si="54"/>
        <v xml:space="preserve"> </v>
      </c>
      <c r="CF7" s="68">
        <f t="shared" si="55"/>
        <v>0</v>
      </c>
      <c r="CG7" s="90">
        <v>0</v>
      </c>
      <c r="CH7" s="92" t="str">
        <f t="shared" si="56"/>
        <v xml:space="preserve"> </v>
      </c>
      <c r="CI7" s="68">
        <f t="shared" si="57"/>
        <v>0</v>
      </c>
      <c r="CJ7" s="90">
        <v>0</v>
      </c>
      <c r="CK7" s="92" t="str">
        <f t="shared" si="58"/>
        <v xml:space="preserve"> </v>
      </c>
      <c r="CL7" s="68">
        <f t="shared" si="59"/>
        <v>0</v>
      </c>
      <c r="CM7" s="90">
        <v>0</v>
      </c>
      <c r="CN7" s="70"/>
    </row>
    <row r="8" spans="1:92" x14ac:dyDescent="0.2">
      <c r="A8" s="197">
        <f>'Stat Blocks'!A39</f>
        <v>39</v>
      </c>
      <c r="B8" s="92" t="str">
        <f t="shared" si="0"/>
        <v xml:space="preserve"> </v>
      </c>
      <c r="C8" s="68">
        <f t="shared" si="1"/>
        <v>0</v>
      </c>
      <c r="D8" s="90">
        <v>0</v>
      </c>
      <c r="E8" s="92" t="str">
        <f t="shared" si="2"/>
        <v xml:space="preserve"> </v>
      </c>
      <c r="F8" s="68">
        <f t="shared" si="3"/>
        <v>0</v>
      </c>
      <c r="G8" s="90">
        <v>0</v>
      </c>
      <c r="H8" s="92" t="str">
        <f t="shared" si="4"/>
        <v>Negate Energy</v>
      </c>
      <c r="I8" s="68">
        <f t="shared" si="5"/>
        <v>1</v>
      </c>
      <c r="J8" s="90">
        <v>0</v>
      </c>
      <c r="K8" s="92" t="str">
        <f t="shared" si="6"/>
        <v xml:space="preserve"> </v>
      </c>
      <c r="L8" s="68">
        <f t="shared" si="7"/>
        <v>0</v>
      </c>
      <c r="M8" s="90">
        <v>0</v>
      </c>
      <c r="N8" s="92" t="str">
        <f t="shared" si="8"/>
        <v xml:space="preserve"> </v>
      </c>
      <c r="O8" s="68">
        <f t="shared" si="9"/>
        <v>0</v>
      </c>
      <c r="P8" s="90">
        <v>0</v>
      </c>
      <c r="Q8" s="92" t="str">
        <f t="shared" si="10"/>
        <v xml:space="preserve"> </v>
      </c>
      <c r="R8" s="68">
        <f t="shared" si="11"/>
        <v>0</v>
      </c>
      <c r="S8" s="90">
        <v>0</v>
      </c>
      <c r="T8" s="92" t="str">
        <f t="shared" si="12"/>
        <v xml:space="preserve"> </v>
      </c>
      <c r="U8" s="68">
        <f t="shared" si="13"/>
        <v>0</v>
      </c>
      <c r="V8" s="90">
        <v>0</v>
      </c>
      <c r="W8" s="92" t="str">
        <f t="shared" si="14"/>
        <v xml:space="preserve"> </v>
      </c>
      <c r="X8" s="68">
        <f t="shared" si="15"/>
        <v>0</v>
      </c>
      <c r="Y8" s="90">
        <v>0</v>
      </c>
      <c r="Z8" s="92" t="str">
        <f t="shared" si="16"/>
        <v xml:space="preserve"> </v>
      </c>
      <c r="AA8" s="68">
        <f t="shared" si="17"/>
        <v>0</v>
      </c>
      <c r="AB8" s="90">
        <v>0</v>
      </c>
      <c r="AC8" s="92" t="str">
        <f t="shared" si="18"/>
        <v xml:space="preserve"> </v>
      </c>
      <c r="AD8" s="68">
        <f t="shared" si="19"/>
        <v>0</v>
      </c>
      <c r="AE8" s="90">
        <v>0</v>
      </c>
      <c r="AF8" s="92" t="str">
        <f t="shared" si="20"/>
        <v xml:space="preserve"> </v>
      </c>
      <c r="AG8" s="68">
        <f t="shared" si="21"/>
        <v>0</v>
      </c>
      <c r="AH8" s="90">
        <v>0</v>
      </c>
      <c r="AI8" s="92" t="str">
        <f t="shared" si="22"/>
        <v xml:space="preserve"> </v>
      </c>
      <c r="AJ8" s="68">
        <f t="shared" si="23"/>
        <v>0</v>
      </c>
      <c r="AK8" s="90">
        <v>0</v>
      </c>
      <c r="AL8" s="92" t="str">
        <f t="shared" si="24"/>
        <v xml:space="preserve"> </v>
      </c>
      <c r="AM8" s="68">
        <f t="shared" si="25"/>
        <v>0</v>
      </c>
      <c r="AN8" s="90">
        <v>0</v>
      </c>
      <c r="AO8" s="92" t="str">
        <f t="shared" si="26"/>
        <v xml:space="preserve"> </v>
      </c>
      <c r="AP8" s="68">
        <f t="shared" si="27"/>
        <v>0</v>
      </c>
      <c r="AQ8" s="90">
        <v>0</v>
      </c>
      <c r="AR8" s="92" t="str">
        <f t="shared" si="28"/>
        <v xml:space="preserve"> </v>
      </c>
      <c r="AS8" s="68">
        <f t="shared" si="29"/>
        <v>0</v>
      </c>
      <c r="AT8" s="90">
        <v>0</v>
      </c>
      <c r="AU8" s="92" t="str">
        <f t="shared" si="30"/>
        <v xml:space="preserve"> </v>
      </c>
      <c r="AV8" s="68">
        <f t="shared" si="31"/>
        <v>0</v>
      </c>
      <c r="AW8" s="90">
        <v>0</v>
      </c>
      <c r="AX8" s="92" t="str">
        <f t="shared" si="32"/>
        <v xml:space="preserve"> </v>
      </c>
      <c r="AY8" s="68">
        <f t="shared" si="33"/>
        <v>0</v>
      </c>
      <c r="AZ8" s="90">
        <v>0</v>
      </c>
      <c r="BA8" s="92" t="str">
        <f t="shared" si="34"/>
        <v xml:space="preserve"> </v>
      </c>
      <c r="BB8" s="68">
        <f t="shared" si="35"/>
        <v>0</v>
      </c>
      <c r="BC8" s="90">
        <v>0</v>
      </c>
      <c r="BD8" s="92" t="str">
        <f t="shared" si="36"/>
        <v xml:space="preserve"> </v>
      </c>
      <c r="BE8" s="68">
        <f t="shared" si="37"/>
        <v>0</v>
      </c>
      <c r="BF8" s="90">
        <v>0</v>
      </c>
      <c r="BG8" s="92" t="str">
        <f t="shared" si="38"/>
        <v xml:space="preserve"> </v>
      </c>
      <c r="BH8" s="68">
        <f t="shared" si="39"/>
        <v>0</v>
      </c>
      <c r="BI8" s="90">
        <v>0</v>
      </c>
      <c r="BJ8" s="92" t="str">
        <f t="shared" si="40"/>
        <v xml:space="preserve"> </v>
      </c>
      <c r="BK8" s="68">
        <f t="shared" si="41"/>
        <v>0</v>
      </c>
      <c r="BL8" s="90">
        <v>0</v>
      </c>
      <c r="BM8" s="92" t="str">
        <f t="shared" si="42"/>
        <v xml:space="preserve"> </v>
      </c>
      <c r="BN8" s="68">
        <f t="shared" si="43"/>
        <v>0</v>
      </c>
      <c r="BO8" s="90">
        <v>0</v>
      </c>
      <c r="BP8" s="92" t="str">
        <f t="shared" si="44"/>
        <v xml:space="preserve"> </v>
      </c>
      <c r="BQ8" s="68">
        <f t="shared" si="45"/>
        <v>0</v>
      </c>
      <c r="BR8" s="90">
        <v>0</v>
      </c>
      <c r="BS8" s="92" t="str">
        <f t="shared" si="46"/>
        <v xml:space="preserve"> </v>
      </c>
      <c r="BT8" s="68">
        <f t="shared" si="47"/>
        <v>0</v>
      </c>
      <c r="BU8" s="90">
        <v>0</v>
      </c>
      <c r="BV8" s="92" t="str">
        <f t="shared" si="48"/>
        <v xml:space="preserve"> </v>
      </c>
      <c r="BW8" s="68">
        <f t="shared" si="49"/>
        <v>0</v>
      </c>
      <c r="BX8" s="90">
        <v>0</v>
      </c>
      <c r="BY8" s="92" t="str">
        <f t="shared" si="50"/>
        <v xml:space="preserve"> </v>
      </c>
      <c r="BZ8" s="68">
        <f t="shared" si="51"/>
        <v>0</v>
      </c>
      <c r="CA8" s="90">
        <v>0</v>
      </c>
      <c r="CB8" s="92" t="str">
        <f t="shared" si="52"/>
        <v xml:space="preserve"> </v>
      </c>
      <c r="CC8" s="68">
        <f t="shared" si="53"/>
        <v>0</v>
      </c>
      <c r="CD8" s="90">
        <v>0</v>
      </c>
      <c r="CE8" s="92" t="str">
        <f t="shared" si="54"/>
        <v xml:space="preserve"> </v>
      </c>
      <c r="CF8" s="68">
        <f t="shared" si="55"/>
        <v>0</v>
      </c>
      <c r="CG8" s="90">
        <v>0</v>
      </c>
      <c r="CH8" s="92" t="str">
        <f t="shared" si="56"/>
        <v xml:space="preserve"> </v>
      </c>
      <c r="CI8" s="68">
        <f t="shared" si="57"/>
        <v>0</v>
      </c>
      <c r="CJ8" s="90">
        <v>0</v>
      </c>
      <c r="CK8" s="92" t="str">
        <f t="shared" si="58"/>
        <v xml:space="preserve"> </v>
      </c>
      <c r="CL8" s="68">
        <f t="shared" si="59"/>
        <v>0</v>
      </c>
      <c r="CM8" s="90">
        <v>0</v>
      </c>
      <c r="CN8" s="70"/>
    </row>
    <row r="9" spans="1:92" x14ac:dyDescent="0.2">
      <c r="A9" s="197">
        <f>'Stat Blocks'!A40</f>
        <v>40</v>
      </c>
      <c r="B9" s="92" t="str">
        <f t="shared" si="0"/>
        <v xml:space="preserve"> </v>
      </c>
      <c r="C9" s="68">
        <f t="shared" si="1"/>
        <v>0</v>
      </c>
      <c r="D9" s="90">
        <v>0</v>
      </c>
      <c r="E9" s="92" t="str">
        <f t="shared" si="2"/>
        <v xml:space="preserve"> </v>
      </c>
      <c r="F9" s="68">
        <f t="shared" si="3"/>
        <v>0</v>
      </c>
      <c r="G9" s="90">
        <v>0</v>
      </c>
      <c r="H9" s="92" t="str">
        <f t="shared" si="4"/>
        <v>Rebuke</v>
      </c>
      <c r="I9" s="68">
        <f t="shared" si="5"/>
        <v>1</v>
      </c>
      <c r="J9" s="90">
        <v>0</v>
      </c>
      <c r="K9" s="92" t="str">
        <f t="shared" si="6"/>
        <v xml:space="preserve"> </v>
      </c>
      <c r="L9" s="68">
        <f t="shared" si="7"/>
        <v>0</v>
      </c>
      <c r="M9" s="90">
        <v>0</v>
      </c>
      <c r="N9" s="92" t="str">
        <f t="shared" si="8"/>
        <v xml:space="preserve"> </v>
      </c>
      <c r="O9" s="68">
        <f t="shared" si="9"/>
        <v>0</v>
      </c>
      <c r="P9" s="90">
        <v>0</v>
      </c>
      <c r="Q9" s="92" t="str">
        <f t="shared" si="10"/>
        <v xml:space="preserve"> </v>
      </c>
      <c r="R9" s="68">
        <f t="shared" si="11"/>
        <v>0</v>
      </c>
      <c r="S9" s="90">
        <v>0</v>
      </c>
      <c r="T9" s="92" t="str">
        <f t="shared" si="12"/>
        <v xml:space="preserve"> </v>
      </c>
      <c r="U9" s="68">
        <f t="shared" si="13"/>
        <v>0</v>
      </c>
      <c r="V9" s="90">
        <v>0</v>
      </c>
      <c r="W9" s="92" t="str">
        <f t="shared" si="14"/>
        <v xml:space="preserve"> </v>
      </c>
      <c r="X9" s="68">
        <f t="shared" si="15"/>
        <v>0</v>
      </c>
      <c r="Y9" s="90">
        <v>0</v>
      </c>
      <c r="Z9" s="92" t="str">
        <f t="shared" si="16"/>
        <v xml:space="preserve"> </v>
      </c>
      <c r="AA9" s="68">
        <f t="shared" si="17"/>
        <v>0</v>
      </c>
      <c r="AB9" s="90">
        <v>0</v>
      </c>
      <c r="AC9" s="92" t="str">
        <f t="shared" si="18"/>
        <v xml:space="preserve"> </v>
      </c>
      <c r="AD9" s="68">
        <f t="shared" si="19"/>
        <v>0</v>
      </c>
      <c r="AE9" s="90">
        <v>0</v>
      </c>
      <c r="AF9" s="92" t="str">
        <f t="shared" si="20"/>
        <v xml:space="preserve"> </v>
      </c>
      <c r="AG9" s="68">
        <f t="shared" si="21"/>
        <v>0</v>
      </c>
      <c r="AH9" s="90">
        <v>0</v>
      </c>
      <c r="AI9" s="92" t="str">
        <f t="shared" si="22"/>
        <v xml:space="preserve"> </v>
      </c>
      <c r="AJ9" s="68">
        <f t="shared" si="23"/>
        <v>0</v>
      </c>
      <c r="AK9" s="90">
        <v>0</v>
      </c>
      <c r="AL9" s="92" t="str">
        <f t="shared" si="24"/>
        <v xml:space="preserve"> </v>
      </c>
      <c r="AM9" s="68">
        <f t="shared" si="25"/>
        <v>0</v>
      </c>
      <c r="AN9" s="90">
        <v>0</v>
      </c>
      <c r="AO9" s="92" t="str">
        <f t="shared" si="26"/>
        <v xml:space="preserve"> </v>
      </c>
      <c r="AP9" s="68">
        <f t="shared" si="27"/>
        <v>0</v>
      </c>
      <c r="AQ9" s="90">
        <v>0</v>
      </c>
      <c r="AR9" s="92" t="str">
        <f t="shared" si="28"/>
        <v xml:space="preserve"> </v>
      </c>
      <c r="AS9" s="68">
        <f t="shared" si="29"/>
        <v>0</v>
      </c>
      <c r="AT9" s="90">
        <v>0</v>
      </c>
      <c r="AU9" s="92" t="str">
        <f t="shared" si="30"/>
        <v xml:space="preserve"> </v>
      </c>
      <c r="AV9" s="68">
        <f t="shared" si="31"/>
        <v>0</v>
      </c>
      <c r="AW9" s="90">
        <v>0</v>
      </c>
      <c r="AX9" s="92" t="str">
        <f t="shared" si="32"/>
        <v xml:space="preserve"> </v>
      </c>
      <c r="AY9" s="68">
        <f t="shared" si="33"/>
        <v>0</v>
      </c>
      <c r="AZ9" s="90">
        <v>0</v>
      </c>
      <c r="BA9" s="92" t="str">
        <f t="shared" si="34"/>
        <v xml:space="preserve"> </v>
      </c>
      <c r="BB9" s="68">
        <f t="shared" si="35"/>
        <v>0</v>
      </c>
      <c r="BC9" s="90">
        <v>0</v>
      </c>
      <c r="BD9" s="92" t="str">
        <f t="shared" si="36"/>
        <v xml:space="preserve"> </v>
      </c>
      <c r="BE9" s="68">
        <f t="shared" si="37"/>
        <v>0</v>
      </c>
      <c r="BF9" s="90">
        <v>0</v>
      </c>
      <c r="BG9" s="92" t="str">
        <f t="shared" si="38"/>
        <v xml:space="preserve"> </v>
      </c>
      <c r="BH9" s="68">
        <f t="shared" si="39"/>
        <v>0</v>
      </c>
      <c r="BI9" s="90">
        <v>0</v>
      </c>
      <c r="BJ9" s="92" t="str">
        <f t="shared" si="40"/>
        <v xml:space="preserve"> </v>
      </c>
      <c r="BK9" s="68">
        <f t="shared" si="41"/>
        <v>0</v>
      </c>
      <c r="BL9" s="90">
        <v>0</v>
      </c>
      <c r="BM9" s="92" t="str">
        <f t="shared" si="42"/>
        <v xml:space="preserve"> </v>
      </c>
      <c r="BN9" s="68">
        <f t="shared" si="43"/>
        <v>0</v>
      </c>
      <c r="BO9" s="90">
        <v>0</v>
      </c>
      <c r="BP9" s="92" t="str">
        <f t="shared" si="44"/>
        <v xml:space="preserve"> </v>
      </c>
      <c r="BQ9" s="68">
        <f t="shared" si="45"/>
        <v>0</v>
      </c>
      <c r="BR9" s="90">
        <v>0</v>
      </c>
      <c r="BS9" s="92" t="str">
        <f t="shared" si="46"/>
        <v xml:space="preserve"> </v>
      </c>
      <c r="BT9" s="68">
        <f t="shared" si="47"/>
        <v>0</v>
      </c>
      <c r="BU9" s="90">
        <v>0</v>
      </c>
      <c r="BV9" s="92" t="str">
        <f t="shared" si="48"/>
        <v xml:space="preserve"> </v>
      </c>
      <c r="BW9" s="68">
        <f t="shared" si="49"/>
        <v>0</v>
      </c>
      <c r="BX9" s="90">
        <v>0</v>
      </c>
      <c r="BY9" s="92" t="str">
        <f t="shared" si="50"/>
        <v xml:space="preserve"> </v>
      </c>
      <c r="BZ9" s="68">
        <f t="shared" si="51"/>
        <v>0</v>
      </c>
      <c r="CA9" s="90">
        <v>0</v>
      </c>
      <c r="CB9" s="92" t="str">
        <f t="shared" si="52"/>
        <v xml:space="preserve"> </v>
      </c>
      <c r="CC9" s="68">
        <f t="shared" si="53"/>
        <v>0</v>
      </c>
      <c r="CD9" s="90">
        <v>0</v>
      </c>
      <c r="CE9" s="92" t="str">
        <f t="shared" si="54"/>
        <v xml:space="preserve"> </v>
      </c>
      <c r="CF9" s="68">
        <f t="shared" si="55"/>
        <v>0</v>
      </c>
      <c r="CG9" s="90">
        <v>0</v>
      </c>
      <c r="CH9" s="92" t="str">
        <f t="shared" si="56"/>
        <v xml:space="preserve"> </v>
      </c>
      <c r="CI9" s="68">
        <f t="shared" si="57"/>
        <v>0</v>
      </c>
      <c r="CJ9" s="90">
        <v>0</v>
      </c>
      <c r="CK9" s="92" t="str">
        <f t="shared" si="58"/>
        <v xml:space="preserve"> </v>
      </c>
      <c r="CL9" s="68">
        <f t="shared" si="59"/>
        <v>0</v>
      </c>
      <c r="CM9" s="90">
        <v>0</v>
      </c>
      <c r="CN9" s="70"/>
    </row>
    <row r="10" spans="1:92" x14ac:dyDescent="0.2">
      <c r="A10" s="197">
        <f>'Stat Blocks'!A41</f>
        <v>41</v>
      </c>
      <c r="B10" s="92" t="str">
        <f t="shared" si="0"/>
        <v xml:space="preserve"> </v>
      </c>
      <c r="C10" s="68">
        <f t="shared" si="1"/>
        <v>0</v>
      </c>
      <c r="D10" s="90">
        <v>0</v>
      </c>
      <c r="E10" s="92" t="str">
        <f t="shared" si="2"/>
        <v xml:space="preserve"> </v>
      </c>
      <c r="F10" s="68">
        <f t="shared" si="3"/>
        <v>0</v>
      </c>
      <c r="G10" s="90">
        <v>0</v>
      </c>
      <c r="H10" s="92" t="str">
        <f t="shared" si="4"/>
        <v>Repulse</v>
      </c>
      <c r="I10" s="68">
        <f t="shared" si="5"/>
        <v>1</v>
      </c>
      <c r="J10" s="90">
        <v>0</v>
      </c>
      <c r="K10" s="92" t="str">
        <f t="shared" si="6"/>
        <v xml:space="preserve"> </v>
      </c>
      <c r="L10" s="68">
        <f t="shared" si="7"/>
        <v>0</v>
      </c>
      <c r="M10" s="90">
        <v>0</v>
      </c>
      <c r="N10" s="92" t="str">
        <f t="shared" si="8"/>
        <v xml:space="preserve"> </v>
      </c>
      <c r="O10" s="68">
        <f t="shared" si="9"/>
        <v>0</v>
      </c>
      <c r="P10" s="90">
        <v>0</v>
      </c>
      <c r="Q10" s="92" t="str">
        <f t="shared" si="10"/>
        <v xml:space="preserve"> </v>
      </c>
      <c r="R10" s="68">
        <f t="shared" si="11"/>
        <v>0</v>
      </c>
      <c r="S10" s="90">
        <v>0</v>
      </c>
      <c r="T10" s="92" t="str">
        <f t="shared" si="12"/>
        <v xml:space="preserve"> </v>
      </c>
      <c r="U10" s="68">
        <f t="shared" si="13"/>
        <v>0</v>
      </c>
      <c r="V10" s="90">
        <v>0</v>
      </c>
      <c r="W10" s="92" t="str">
        <f t="shared" si="14"/>
        <v xml:space="preserve"> </v>
      </c>
      <c r="X10" s="68">
        <f t="shared" si="15"/>
        <v>0</v>
      </c>
      <c r="Y10" s="90">
        <v>0</v>
      </c>
      <c r="Z10" s="92" t="str">
        <f t="shared" si="16"/>
        <v xml:space="preserve"> </v>
      </c>
      <c r="AA10" s="68">
        <f t="shared" si="17"/>
        <v>0</v>
      </c>
      <c r="AB10" s="90">
        <v>0</v>
      </c>
      <c r="AC10" s="92" t="str">
        <f t="shared" si="18"/>
        <v xml:space="preserve"> </v>
      </c>
      <c r="AD10" s="68">
        <f t="shared" si="19"/>
        <v>0</v>
      </c>
      <c r="AE10" s="90">
        <v>0</v>
      </c>
      <c r="AF10" s="92" t="str">
        <f t="shared" si="20"/>
        <v xml:space="preserve"> </v>
      </c>
      <c r="AG10" s="68">
        <f t="shared" si="21"/>
        <v>0</v>
      </c>
      <c r="AH10" s="90">
        <v>0</v>
      </c>
      <c r="AI10" s="92" t="str">
        <f t="shared" si="22"/>
        <v xml:space="preserve"> </v>
      </c>
      <c r="AJ10" s="68">
        <f t="shared" si="23"/>
        <v>0</v>
      </c>
      <c r="AK10" s="90">
        <v>0</v>
      </c>
      <c r="AL10" s="92" t="str">
        <f t="shared" si="24"/>
        <v xml:space="preserve"> </v>
      </c>
      <c r="AM10" s="68">
        <f t="shared" si="25"/>
        <v>0</v>
      </c>
      <c r="AN10" s="90">
        <v>0</v>
      </c>
      <c r="AO10" s="92" t="str">
        <f t="shared" si="26"/>
        <v xml:space="preserve"> </v>
      </c>
      <c r="AP10" s="68">
        <f t="shared" si="27"/>
        <v>0</v>
      </c>
      <c r="AQ10" s="90">
        <v>0</v>
      </c>
      <c r="AR10" s="92" t="str">
        <f t="shared" si="28"/>
        <v xml:space="preserve"> </v>
      </c>
      <c r="AS10" s="68">
        <f t="shared" si="29"/>
        <v>0</v>
      </c>
      <c r="AT10" s="90">
        <v>0</v>
      </c>
      <c r="AU10" s="92" t="str">
        <f t="shared" si="30"/>
        <v xml:space="preserve"> </v>
      </c>
      <c r="AV10" s="68">
        <f t="shared" si="31"/>
        <v>0</v>
      </c>
      <c r="AW10" s="90">
        <v>0</v>
      </c>
      <c r="AX10" s="92" t="str">
        <f t="shared" si="32"/>
        <v xml:space="preserve"> </v>
      </c>
      <c r="AY10" s="68">
        <f t="shared" si="33"/>
        <v>0</v>
      </c>
      <c r="AZ10" s="90">
        <v>0</v>
      </c>
      <c r="BA10" s="92" t="str">
        <f t="shared" si="34"/>
        <v xml:space="preserve"> </v>
      </c>
      <c r="BB10" s="68">
        <f t="shared" si="35"/>
        <v>0</v>
      </c>
      <c r="BC10" s="90">
        <v>0</v>
      </c>
      <c r="BD10" s="92" t="str">
        <f t="shared" si="36"/>
        <v xml:space="preserve"> </v>
      </c>
      <c r="BE10" s="68">
        <f t="shared" si="37"/>
        <v>0</v>
      </c>
      <c r="BF10" s="90">
        <v>0</v>
      </c>
      <c r="BG10" s="92" t="str">
        <f t="shared" si="38"/>
        <v xml:space="preserve"> </v>
      </c>
      <c r="BH10" s="68">
        <f t="shared" si="39"/>
        <v>0</v>
      </c>
      <c r="BI10" s="90">
        <v>0</v>
      </c>
      <c r="BJ10" s="92" t="str">
        <f t="shared" si="40"/>
        <v xml:space="preserve"> </v>
      </c>
      <c r="BK10" s="68">
        <f t="shared" si="41"/>
        <v>0</v>
      </c>
      <c r="BL10" s="90">
        <v>0</v>
      </c>
      <c r="BM10" s="92" t="str">
        <f t="shared" si="42"/>
        <v xml:space="preserve"> </v>
      </c>
      <c r="BN10" s="68">
        <f t="shared" si="43"/>
        <v>0</v>
      </c>
      <c r="BO10" s="90">
        <v>0</v>
      </c>
      <c r="BP10" s="92" t="str">
        <f t="shared" si="44"/>
        <v xml:space="preserve"> </v>
      </c>
      <c r="BQ10" s="68">
        <f t="shared" si="45"/>
        <v>0</v>
      </c>
      <c r="BR10" s="90">
        <v>0</v>
      </c>
      <c r="BS10" s="92" t="str">
        <f t="shared" si="46"/>
        <v xml:space="preserve"> </v>
      </c>
      <c r="BT10" s="68">
        <f t="shared" si="47"/>
        <v>0</v>
      </c>
      <c r="BU10" s="90">
        <v>0</v>
      </c>
      <c r="BV10" s="92" t="str">
        <f t="shared" si="48"/>
        <v xml:space="preserve"> </v>
      </c>
      <c r="BW10" s="68">
        <f t="shared" si="49"/>
        <v>0</v>
      </c>
      <c r="BX10" s="90">
        <v>0</v>
      </c>
      <c r="BY10" s="92" t="str">
        <f t="shared" si="50"/>
        <v xml:space="preserve"> </v>
      </c>
      <c r="BZ10" s="68">
        <f t="shared" si="51"/>
        <v>0</v>
      </c>
      <c r="CA10" s="90">
        <v>0</v>
      </c>
      <c r="CB10" s="92" t="str">
        <f t="shared" si="52"/>
        <v xml:space="preserve"> </v>
      </c>
      <c r="CC10" s="68">
        <f t="shared" si="53"/>
        <v>0</v>
      </c>
      <c r="CD10" s="90">
        <v>0</v>
      </c>
      <c r="CE10" s="92" t="str">
        <f t="shared" si="54"/>
        <v xml:space="preserve"> </v>
      </c>
      <c r="CF10" s="68">
        <f t="shared" si="55"/>
        <v>0</v>
      </c>
      <c r="CG10" s="90">
        <v>0</v>
      </c>
      <c r="CH10" s="92" t="str">
        <f t="shared" si="56"/>
        <v xml:space="preserve"> </v>
      </c>
      <c r="CI10" s="68">
        <f t="shared" si="57"/>
        <v>0</v>
      </c>
      <c r="CJ10" s="90">
        <v>0</v>
      </c>
      <c r="CK10" s="92" t="str">
        <f t="shared" si="58"/>
        <v xml:space="preserve"> </v>
      </c>
      <c r="CL10" s="68">
        <f t="shared" si="59"/>
        <v>0</v>
      </c>
      <c r="CM10" s="90">
        <v>0</v>
      </c>
      <c r="CN10" s="70"/>
    </row>
    <row r="11" spans="1:92" x14ac:dyDescent="0.2">
      <c r="A11" s="197">
        <f>'Stat Blocks'!A42</f>
        <v>42</v>
      </c>
      <c r="B11" s="92" t="str">
        <f t="shared" si="0"/>
        <v xml:space="preserve"> </v>
      </c>
      <c r="C11" s="68">
        <f t="shared" si="1"/>
        <v>0</v>
      </c>
      <c r="D11" s="90">
        <v>0</v>
      </c>
      <c r="E11" s="92" t="str">
        <f t="shared" si="2"/>
        <v xml:space="preserve"> </v>
      </c>
      <c r="F11" s="68">
        <f t="shared" si="3"/>
        <v>0</v>
      </c>
      <c r="G11" s="90">
        <v>0</v>
      </c>
      <c r="H11" s="92" t="str">
        <f t="shared" si="4"/>
        <v xml:space="preserve"> </v>
      </c>
      <c r="I11" s="68">
        <f t="shared" si="5"/>
        <v>0</v>
      </c>
      <c r="J11" s="90">
        <v>0</v>
      </c>
      <c r="K11" s="92" t="str">
        <f t="shared" si="6"/>
        <v xml:space="preserve"> </v>
      </c>
      <c r="L11" s="68">
        <f t="shared" si="7"/>
        <v>0</v>
      </c>
      <c r="M11" s="90">
        <v>0</v>
      </c>
      <c r="N11" s="92" t="str">
        <f t="shared" si="8"/>
        <v xml:space="preserve"> </v>
      </c>
      <c r="O11" s="68">
        <f t="shared" si="9"/>
        <v>0</v>
      </c>
      <c r="P11" s="90">
        <v>0</v>
      </c>
      <c r="Q11" s="92" t="str">
        <f t="shared" si="10"/>
        <v xml:space="preserve"> </v>
      </c>
      <c r="R11" s="68">
        <f t="shared" si="11"/>
        <v>0</v>
      </c>
      <c r="S11" s="90">
        <v>0</v>
      </c>
      <c r="T11" s="92" t="str">
        <f t="shared" si="12"/>
        <v xml:space="preserve"> </v>
      </c>
      <c r="U11" s="68">
        <f t="shared" si="13"/>
        <v>0</v>
      </c>
      <c r="V11" s="90">
        <v>0</v>
      </c>
      <c r="W11" s="92" t="str">
        <f t="shared" si="14"/>
        <v xml:space="preserve"> </v>
      </c>
      <c r="X11" s="68">
        <f t="shared" si="15"/>
        <v>0</v>
      </c>
      <c r="Y11" s="90">
        <v>0</v>
      </c>
      <c r="Z11" s="92" t="str">
        <f t="shared" si="16"/>
        <v xml:space="preserve"> </v>
      </c>
      <c r="AA11" s="68">
        <f t="shared" si="17"/>
        <v>0</v>
      </c>
      <c r="AB11" s="90">
        <v>0</v>
      </c>
      <c r="AC11" s="92" t="str">
        <f t="shared" si="18"/>
        <v xml:space="preserve"> </v>
      </c>
      <c r="AD11" s="68">
        <f t="shared" si="19"/>
        <v>0</v>
      </c>
      <c r="AE11" s="90">
        <v>0</v>
      </c>
      <c r="AF11" s="92" t="str">
        <f t="shared" si="20"/>
        <v xml:space="preserve"> </v>
      </c>
      <c r="AG11" s="68">
        <f t="shared" si="21"/>
        <v>0</v>
      </c>
      <c r="AH11" s="90">
        <v>0</v>
      </c>
      <c r="AI11" s="92" t="str">
        <f t="shared" si="22"/>
        <v xml:space="preserve"> </v>
      </c>
      <c r="AJ11" s="68">
        <f t="shared" si="23"/>
        <v>0</v>
      </c>
      <c r="AK11" s="90">
        <v>0</v>
      </c>
      <c r="AL11" s="92" t="str">
        <f t="shared" si="24"/>
        <v xml:space="preserve"> </v>
      </c>
      <c r="AM11" s="68">
        <f t="shared" si="25"/>
        <v>0</v>
      </c>
      <c r="AN11" s="90">
        <v>0</v>
      </c>
      <c r="AO11" s="92" t="str">
        <f t="shared" si="26"/>
        <v xml:space="preserve"> </v>
      </c>
      <c r="AP11" s="68">
        <f t="shared" si="27"/>
        <v>0</v>
      </c>
      <c r="AQ11" s="90">
        <v>0</v>
      </c>
      <c r="AR11" s="92" t="str">
        <f t="shared" si="28"/>
        <v xml:space="preserve"> </v>
      </c>
      <c r="AS11" s="68">
        <f t="shared" si="29"/>
        <v>0</v>
      </c>
      <c r="AT11" s="90">
        <v>0</v>
      </c>
      <c r="AU11" s="92" t="str">
        <f t="shared" si="30"/>
        <v xml:space="preserve"> </v>
      </c>
      <c r="AV11" s="68">
        <f t="shared" si="31"/>
        <v>0</v>
      </c>
      <c r="AW11" s="90">
        <v>0</v>
      </c>
      <c r="AX11" s="92" t="str">
        <f t="shared" si="32"/>
        <v xml:space="preserve"> </v>
      </c>
      <c r="AY11" s="68">
        <f t="shared" si="33"/>
        <v>0</v>
      </c>
      <c r="AZ11" s="90">
        <v>0</v>
      </c>
      <c r="BA11" s="92" t="str">
        <f t="shared" si="34"/>
        <v xml:space="preserve"> </v>
      </c>
      <c r="BB11" s="68">
        <f t="shared" si="35"/>
        <v>0</v>
      </c>
      <c r="BC11" s="90">
        <v>0</v>
      </c>
      <c r="BD11" s="92" t="str">
        <f t="shared" si="36"/>
        <v xml:space="preserve"> </v>
      </c>
      <c r="BE11" s="68">
        <f t="shared" si="37"/>
        <v>0</v>
      </c>
      <c r="BF11" s="90">
        <v>0</v>
      </c>
      <c r="BG11" s="92" t="str">
        <f t="shared" si="38"/>
        <v xml:space="preserve"> </v>
      </c>
      <c r="BH11" s="68">
        <f t="shared" si="39"/>
        <v>0</v>
      </c>
      <c r="BI11" s="90">
        <v>0</v>
      </c>
      <c r="BJ11" s="92" t="str">
        <f t="shared" si="40"/>
        <v xml:space="preserve"> </v>
      </c>
      <c r="BK11" s="68">
        <f t="shared" si="41"/>
        <v>0</v>
      </c>
      <c r="BL11" s="90">
        <v>0</v>
      </c>
      <c r="BM11" s="92" t="str">
        <f t="shared" si="42"/>
        <v xml:space="preserve"> </v>
      </c>
      <c r="BN11" s="68">
        <f t="shared" si="43"/>
        <v>0</v>
      </c>
      <c r="BO11" s="90">
        <v>0</v>
      </c>
      <c r="BP11" s="92" t="str">
        <f t="shared" si="44"/>
        <v xml:space="preserve"> </v>
      </c>
      <c r="BQ11" s="68">
        <f t="shared" si="45"/>
        <v>0</v>
      </c>
      <c r="BR11" s="90">
        <v>0</v>
      </c>
      <c r="BS11" s="92" t="str">
        <f t="shared" si="46"/>
        <v xml:space="preserve"> </v>
      </c>
      <c r="BT11" s="68">
        <f t="shared" si="47"/>
        <v>0</v>
      </c>
      <c r="BU11" s="90">
        <v>0</v>
      </c>
      <c r="BV11" s="92" t="str">
        <f t="shared" si="48"/>
        <v xml:space="preserve"> </v>
      </c>
      <c r="BW11" s="68">
        <f t="shared" si="49"/>
        <v>0</v>
      </c>
      <c r="BX11" s="90">
        <v>0</v>
      </c>
      <c r="BY11" s="92" t="str">
        <f t="shared" si="50"/>
        <v xml:space="preserve"> </v>
      </c>
      <c r="BZ11" s="68">
        <f t="shared" si="51"/>
        <v>0</v>
      </c>
      <c r="CA11" s="90">
        <v>0</v>
      </c>
      <c r="CB11" s="92" t="str">
        <f t="shared" si="52"/>
        <v xml:space="preserve"> </v>
      </c>
      <c r="CC11" s="68">
        <f t="shared" si="53"/>
        <v>0</v>
      </c>
      <c r="CD11" s="90">
        <v>0</v>
      </c>
      <c r="CE11" s="92" t="str">
        <f t="shared" si="54"/>
        <v xml:space="preserve"> </v>
      </c>
      <c r="CF11" s="68">
        <f t="shared" si="55"/>
        <v>0</v>
      </c>
      <c r="CG11" s="90">
        <v>0</v>
      </c>
      <c r="CH11" s="92" t="str">
        <f t="shared" si="56"/>
        <v xml:space="preserve"> </v>
      </c>
      <c r="CI11" s="68">
        <f t="shared" si="57"/>
        <v>0</v>
      </c>
      <c r="CJ11" s="90">
        <v>0</v>
      </c>
      <c r="CK11" s="92" t="str">
        <f t="shared" si="58"/>
        <v xml:space="preserve"> </v>
      </c>
      <c r="CL11" s="68">
        <f t="shared" si="59"/>
        <v>0</v>
      </c>
      <c r="CM11" s="90">
        <v>0</v>
      </c>
      <c r="CN11" s="70"/>
    </row>
    <row r="12" spans="1:92" x14ac:dyDescent="0.2">
      <c r="A12" s="197">
        <f>'Stat Blocks'!A43</f>
        <v>43</v>
      </c>
      <c r="B12" s="92" t="str">
        <f t="shared" si="0"/>
        <v xml:space="preserve"> </v>
      </c>
      <c r="C12" s="68">
        <f t="shared" si="1"/>
        <v>0</v>
      </c>
      <c r="D12" s="90">
        <v>0</v>
      </c>
      <c r="E12" s="92" t="str">
        <f t="shared" si="2"/>
        <v xml:space="preserve"> </v>
      </c>
      <c r="F12" s="68">
        <f t="shared" si="3"/>
        <v>0</v>
      </c>
      <c r="G12" s="90">
        <v>0</v>
      </c>
      <c r="H12" s="92" t="str">
        <f t="shared" si="4"/>
        <v xml:space="preserve"> </v>
      </c>
      <c r="I12" s="68">
        <f t="shared" si="5"/>
        <v>0</v>
      </c>
      <c r="J12" s="90">
        <v>0</v>
      </c>
      <c r="K12" s="92" t="str">
        <f t="shared" si="6"/>
        <v xml:space="preserve"> </v>
      </c>
      <c r="L12" s="68">
        <f t="shared" si="7"/>
        <v>0</v>
      </c>
      <c r="M12" s="90">
        <v>0</v>
      </c>
      <c r="N12" s="92" t="str">
        <f t="shared" si="8"/>
        <v xml:space="preserve"> </v>
      </c>
      <c r="O12" s="68">
        <f t="shared" si="9"/>
        <v>0</v>
      </c>
      <c r="P12" s="90">
        <v>0</v>
      </c>
      <c r="Q12" s="92" t="str">
        <f t="shared" si="10"/>
        <v xml:space="preserve"> </v>
      </c>
      <c r="R12" s="68">
        <f t="shared" si="11"/>
        <v>0</v>
      </c>
      <c r="S12" s="90">
        <v>0</v>
      </c>
      <c r="T12" s="92" t="str">
        <f t="shared" si="12"/>
        <v xml:space="preserve"> </v>
      </c>
      <c r="U12" s="68">
        <f t="shared" si="13"/>
        <v>0</v>
      </c>
      <c r="V12" s="90">
        <v>0</v>
      </c>
      <c r="W12" s="92" t="str">
        <f t="shared" si="14"/>
        <v xml:space="preserve"> </v>
      </c>
      <c r="X12" s="68">
        <f t="shared" si="15"/>
        <v>0</v>
      </c>
      <c r="Y12" s="90">
        <v>0</v>
      </c>
      <c r="Z12" s="92" t="str">
        <f t="shared" si="16"/>
        <v xml:space="preserve"> </v>
      </c>
      <c r="AA12" s="68">
        <f t="shared" si="17"/>
        <v>0</v>
      </c>
      <c r="AB12" s="90">
        <v>0</v>
      </c>
      <c r="AC12" s="92" t="str">
        <f t="shared" si="18"/>
        <v xml:space="preserve"> </v>
      </c>
      <c r="AD12" s="68">
        <f t="shared" si="19"/>
        <v>0</v>
      </c>
      <c r="AE12" s="90">
        <v>0</v>
      </c>
      <c r="AF12" s="92" t="str">
        <f t="shared" si="20"/>
        <v xml:space="preserve"> </v>
      </c>
      <c r="AG12" s="68">
        <f t="shared" si="21"/>
        <v>0</v>
      </c>
      <c r="AH12" s="90">
        <v>0</v>
      </c>
      <c r="AI12" s="92" t="str">
        <f t="shared" si="22"/>
        <v xml:space="preserve"> </v>
      </c>
      <c r="AJ12" s="68">
        <f t="shared" si="23"/>
        <v>0</v>
      </c>
      <c r="AK12" s="90">
        <v>0</v>
      </c>
      <c r="AL12" s="92" t="str">
        <f t="shared" si="24"/>
        <v xml:space="preserve"> </v>
      </c>
      <c r="AM12" s="68">
        <f t="shared" si="25"/>
        <v>0</v>
      </c>
      <c r="AN12" s="90">
        <v>0</v>
      </c>
      <c r="AO12" s="92" t="str">
        <f t="shared" si="26"/>
        <v xml:space="preserve"> </v>
      </c>
      <c r="AP12" s="68">
        <f t="shared" si="27"/>
        <v>0</v>
      </c>
      <c r="AQ12" s="90">
        <v>0</v>
      </c>
      <c r="AR12" s="92" t="str">
        <f t="shared" si="28"/>
        <v xml:space="preserve"> </v>
      </c>
      <c r="AS12" s="68">
        <f t="shared" si="29"/>
        <v>0</v>
      </c>
      <c r="AT12" s="90">
        <v>0</v>
      </c>
      <c r="AU12" s="92" t="str">
        <f t="shared" si="30"/>
        <v xml:space="preserve"> </v>
      </c>
      <c r="AV12" s="68">
        <f t="shared" si="31"/>
        <v>0</v>
      </c>
      <c r="AW12" s="90">
        <v>0</v>
      </c>
      <c r="AX12" s="92" t="str">
        <f t="shared" si="32"/>
        <v xml:space="preserve"> </v>
      </c>
      <c r="AY12" s="68">
        <f t="shared" si="33"/>
        <v>0</v>
      </c>
      <c r="AZ12" s="90">
        <v>0</v>
      </c>
      <c r="BA12" s="92" t="str">
        <f t="shared" si="34"/>
        <v xml:space="preserve"> </v>
      </c>
      <c r="BB12" s="68">
        <f t="shared" si="35"/>
        <v>0</v>
      </c>
      <c r="BC12" s="90">
        <v>0</v>
      </c>
      <c r="BD12" s="92" t="str">
        <f t="shared" si="36"/>
        <v xml:space="preserve"> </v>
      </c>
      <c r="BE12" s="68">
        <f t="shared" si="37"/>
        <v>0</v>
      </c>
      <c r="BF12" s="90">
        <v>0</v>
      </c>
      <c r="BG12" s="92" t="str">
        <f t="shared" si="38"/>
        <v xml:space="preserve"> </v>
      </c>
      <c r="BH12" s="68">
        <f t="shared" si="39"/>
        <v>0</v>
      </c>
      <c r="BI12" s="90">
        <v>0</v>
      </c>
      <c r="BJ12" s="92" t="str">
        <f t="shared" si="40"/>
        <v xml:space="preserve"> </v>
      </c>
      <c r="BK12" s="68">
        <f t="shared" si="41"/>
        <v>0</v>
      </c>
      <c r="BL12" s="90">
        <v>0</v>
      </c>
      <c r="BM12" s="92" t="str">
        <f t="shared" si="42"/>
        <v xml:space="preserve"> </v>
      </c>
      <c r="BN12" s="68">
        <f t="shared" si="43"/>
        <v>0</v>
      </c>
      <c r="BO12" s="90">
        <v>0</v>
      </c>
      <c r="BP12" s="92" t="str">
        <f t="shared" si="44"/>
        <v xml:space="preserve"> </v>
      </c>
      <c r="BQ12" s="68">
        <f t="shared" si="45"/>
        <v>0</v>
      </c>
      <c r="BR12" s="90">
        <v>0</v>
      </c>
      <c r="BS12" s="92" t="str">
        <f t="shared" si="46"/>
        <v xml:space="preserve"> </v>
      </c>
      <c r="BT12" s="68">
        <f t="shared" si="47"/>
        <v>0</v>
      </c>
      <c r="BU12" s="90">
        <v>0</v>
      </c>
      <c r="BV12" s="92" t="str">
        <f t="shared" si="48"/>
        <v xml:space="preserve"> </v>
      </c>
      <c r="BW12" s="68">
        <f t="shared" si="49"/>
        <v>0</v>
      </c>
      <c r="BX12" s="90">
        <v>0</v>
      </c>
      <c r="BY12" s="92" t="str">
        <f t="shared" si="50"/>
        <v xml:space="preserve"> </v>
      </c>
      <c r="BZ12" s="68">
        <f t="shared" si="51"/>
        <v>0</v>
      </c>
      <c r="CA12" s="90">
        <v>0</v>
      </c>
      <c r="CB12" s="92" t="str">
        <f t="shared" si="52"/>
        <v xml:space="preserve"> </v>
      </c>
      <c r="CC12" s="68">
        <f t="shared" si="53"/>
        <v>0</v>
      </c>
      <c r="CD12" s="90">
        <v>0</v>
      </c>
      <c r="CE12" s="92" t="str">
        <f t="shared" si="54"/>
        <v xml:space="preserve"> </v>
      </c>
      <c r="CF12" s="68">
        <f t="shared" si="55"/>
        <v>0</v>
      </c>
      <c r="CG12" s="90">
        <v>0</v>
      </c>
      <c r="CH12" s="92" t="str">
        <f t="shared" si="56"/>
        <v xml:space="preserve"> </v>
      </c>
      <c r="CI12" s="68">
        <f t="shared" si="57"/>
        <v>0</v>
      </c>
      <c r="CJ12" s="90">
        <v>0</v>
      </c>
      <c r="CK12" s="92" t="str">
        <f t="shared" si="58"/>
        <v xml:space="preserve"> </v>
      </c>
      <c r="CL12" s="68">
        <f t="shared" si="59"/>
        <v>0</v>
      </c>
      <c r="CM12" s="90">
        <v>0</v>
      </c>
      <c r="CN12" s="70"/>
    </row>
    <row r="13" spans="1:92" x14ac:dyDescent="0.2">
      <c r="A13" s="197">
        <f>'Stat Blocks'!A44</f>
        <v>44</v>
      </c>
      <c r="B13" s="92" t="str">
        <f t="shared" si="0"/>
        <v xml:space="preserve"> </v>
      </c>
      <c r="C13" s="68">
        <f t="shared" si="1"/>
        <v>0</v>
      </c>
      <c r="D13" s="90">
        <v>0</v>
      </c>
      <c r="E13" s="92" t="str">
        <f t="shared" si="2"/>
        <v xml:space="preserve"> </v>
      </c>
      <c r="F13" s="68">
        <f t="shared" si="3"/>
        <v>0</v>
      </c>
      <c r="G13" s="90">
        <v>0</v>
      </c>
      <c r="H13" s="92" t="str">
        <f t="shared" si="4"/>
        <v xml:space="preserve"> </v>
      </c>
      <c r="I13" s="68">
        <f t="shared" si="5"/>
        <v>0</v>
      </c>
      <c r="J13" s="90">
        <v>0</v>
      </c>
      <c r="K13" s="92" t="str">
        <f t="shared" si="6"/>
        <v xml:space="preserve"> </v>
      </c>
      <c r="L13" s="68">
        <f t="shared" si="7"/>
        <v>0</v>
      </c>
      <c r="M13" s="90">
        <v>0</v>
      </c>
      <c r="N13" s="92" t="str">
        <f t="shared" si="8"/>
        <v xml:space="preserve"> </v>
      </c>
      <c r="O13" s="68">
        <f t="shared" si="9"/>
        <v>0</v>
      </c>
      <c r="P13" s="90">
        <v>0</v>
      </c>
      <c r="Q13" s="92" t="str">
        <f t="shared" si="10"/>
        <v xml:space="preserve"> </v>
      </c>
      <c r="R13" s="68">
        <f t="shared" si="11"/>
        <v>0</v>
      </c>
      <c r="S13" s="90">
        <v>0</v>
      </c>
      <c r="T13" s="92" t="str">
        <f t="shared" si="12"/>
        <v xml:space="preserve"> </v>
      </c>
      <c r="U13" s="68">
        <f t="shared" si="13"/>
        <v>0</v>
      </c>
      <c r="V13" s="90">
        <v>0</v>
      </c>
      <c r="W13" s="92" t="str">
        <f t="shared" si="14"/>
        <v xml:space="preserve"> </v>
      </c>
      <c r="X13" s="68">
        <f t="shared" si="15"/>
        <v>0</v>
      </c>
      <c r="Y13" s="90">
        <v>0</v>
      </c>
      <c r="Z13" s="92" t="str">
        <f t="shared" si="16"/>
        <v xml:space="preserve"> </v>
      </c>
      <c r="AA13" s="68">
        <f t="shared" si="17"/>
        <v>0</v>
      </c>
      <c r="AB13" s="90">
        <v>0</v>
      </c>
      <c r="AC13" s="92" t="str">
        <f t="shared" si="18"/>
        <v xml:space="preserve"> </v>
      </c>
      <c r="AD13" s="68">
        <f t="shared" si="19"/>
        <v>0</v>
      </c>
      <c r="AE13" s="90">
        <v>0</v>
      </c>
      <c r="AF13" s="92" t="str">
        <f t="shared" si="20"/>
        <v xml:space="preserve"> </v>
      </c>
      <c r="AG13" s="68">
        <f t="shared" si="21"/>
        <v>0</v>
      </c>
      <c r="AH13" s="90">
        <v>0</v>
      </c>
      <c r="AI13" s="92" t="str">
        <f t="shared" si="22"/>
        <v xml:space="preserve"> </v>
      </c>
      <c r="AJ13" s="68">
        <f t="shared" si="23"/>
        <v>0</v>
      </c>
      <c r="AK13" s="90">
        <v>0</v>
      </c>
      <c r="AL13" s="92" t="str">
        <f t="shared" si="24"/>
        <v xml:space="preserve"> </v>
      </c>
      <c r="AM13" s="68">
        <f t="shared" si="25"/>
        <v>0</v>
      </c>
      <c r="AN13" s="90">
        <v>0</v>
      </c>
      <c r="AO13" s="92" t="str">
        <f t="shared" si="26"/>
        <v xml:space="preserve"> </v>
      </c>
      <c r="AP13" s="68">
        <f t="shared" si="27"/>
        <v>0</v>
      </c>
      <c r="AQ13" s="90">
        <v>0</v>
      </c>
      <c r="AR13" s="92" t="str">
        <f t="shared" si="28"/>
        <v xml:space="preserve"> </v>
      </c>
      <c r="AS13" s="68">
        <f t="shared" si="29"/>
        <v>0</v>
      </c>
      <c r="AT13" s="90">
        <v>0</v>
      </c>
      <c r="AU13" s="92" t="str">
        <f t="shared" si="30"/>
        <v xml:space="preserve"> </v>
      </c>
      <c r="AV13" s="68">
        <f t="shared" si="31"/>
        <v>0</v>
      </c>
      <c r="AW13" s="90">
        <v>0</v>
      </c>
      <c r="AX13" s="92" t="str">
        <f t="shared" si="32"/>
        <v xml:space="preserve"> </v>
      </c>
      <c r="AY13" s="68">
        <f t="shared" si="33"/>
        <v>0</v>
      </c>
      <c r="AZ13" s="90">
        <v>0</v>
      </c>
      <c r="BA13" s="92" t="str">
        <f t="shared" si="34"/>
        <v xml:space="preserve"> </v>
      </c>
      <c r="BB13" s="68">
        <f t="shared" si="35"/>
        <v>0</v>
      </c>
      <c r="BC13" s="90">
        <v>0</v>
      </c>
      <c r="BD13" s="92" t="str">
        <f t="shared" si="36"/>
        <v xml:space="preserve"> </v>
      </c>
      <c r="BE13" s="68">
        <f t="shared" si="37"/>
        <v>0</v>
      </c>
      <c r="BF13" s="90">
        <v>0</v>
      </c>
      <c r="BG13" s="92" t="str">
        <f t="shared" si="38"/>
        <v xml:space="preserve"> </v>
      </c>
      <c r="BH13" s="68">
        <f t="shared" si="39"/>
        <v>0</v>
      </c>
      <c r="BI13" s="90">
        <v>0</v>
      </c>
      <c r="BJ13" s="92" t="str">
        <f t="shared" si="40"/>
        <v xml:space="preserve"> </v>
      </c>
      <c r="BK13" s="68">
        <f t="shared" si="41"/>
        <v>0</v>
      </c>
      <c r="BL13" s="90">
        <v>0</v>
      </c>
      <c r="BM13" s="92" t="str">
        <f t="shared" si="42"/>
        <v xml:space="preserve"> </v>
      </c>
      <c r="BN13" s="68">
        <f t="shared" si="43"/>
        <v>0</v>
      </c>
      <c r="BO13" s="90">
        <v>0</v>
      </c>
      <c r="BP13" s="92" t="str">
        <f t="shared" si="44"/>
        <v xml:space="preserve"> </v>
      </c>
      <c r="BQ13" s="68">
        <f t="shared" si="45"/>
        <v>0</v>
      </c>
      <c r="BR13" s="90">
        <v>0</v>
      </c>
      <c r="BS13" s="92" t="str">
        <f t="shared" si="46"/>
        <v xml:space="preserve"> </v>
      </c>
      <c r="BT13" s="68">
        <f t="shared" si="47"/>
        <v>0</v>
      </c>
      <c r="BU13" s="90">
        <v>0</v>
      </c>
      <c r="BV13" s="92" t="str">
        <f t="shared" si="48"/>
        <v xml:space="preserve"> </v>
      </c>
      <c r="BW13" s="68">
        <f t="shared" si="49"/>
        <v>0</v>
      </c>
      <c r="BX13" s="90">
        <v>0</v>
      </c>
      <c r="BY13" s="92" t="str">
        <f t="shared" si="50"/>
        <v xml:space="preserve"> </v>
      </c>
      <c r="BZ13" s="68">
        <f t="shared" si="51"/>
        <v>0</v>
      </c>
      <c r="CA13" s="90">
        <v>0</v>
      </c>
      <c r="CB13" s="92" t="str">
        <f t="shared" si="52"/>
        <v xml:space="preserve"> </v>
      </c>
      <c r="CC13" s="68">
        <f t="shared" si="53"/>
        <v>0</v>
      </c>
      <c r="CD13" s="90">
        <v>0</v>
      </c>
      <c r="CE13" s="92" t="str">
        <f t="shared" si="54"/>
        <v xml:space="preserve"> </v>
      </c>
      <c r="CF13" s="68">
        <f t="shared" si="55"/>
        <v>0</v>
      </c>
      <c r="CG13" s="90">
        <v>0</v>
      </c>
      <c r="CH13" s="92" t="str">
        <f t="shared" si="56"/>
        <v xml:space="preserve"> </v>
      </c>
      <c r="CI13" s="68">
        <f t="shared" si="57"/>
        <v>0</v>
      </c>
      <c r="CJ13" s="90">
        <v>0</v>
      </c>
      <c r="CK13" s="92" t="str">
        <f t="shared" si="58"/>
        <v xml:space="preserve"> </v>
      </c>
      <c r="CL13" s="68">
        <f t="shared" si="59"/>
        <v>0</v>
      </c>
      <c r="CM13" s="90">
        <v>0</v>
      </c>
      <c r="CN13" s="70"/>
    </row>
    <row r="14" spans="1:92" ht="12.75" customHeight="1" x14ac:dyDescent="0.2">
      <c r="A14" s="197">
        <f>'Stat Blocks'!A45</f>
        <v>45</v>
      </c>
      <c r="B14" s="92" t="str">
        <f t="shared" si="0"/>
        <v xml:space="preserve"> </v>
      </c>
      <c r="C14" s="68">
        <f t="shared" si="1"/>
        <v>0</v>
      </c>
      <c r="D14" s="90">
        <v>0</v>
      </c>
      <c r="E14" s="92" t="str">
        <f t="shared" si="2"/>
        <v xml:space="preserve"> </v>
      </c>
      <c r="F14" s="68">
        <f t="shared" si="3"/>
        <v>0</v>
      </c>
      <c r="G14" s="90">
        <v>0</v>
      </c>
      <c r="H14" s="92" t="str">
        <f t="shared" si="4"/>
        <v xml:space="preserve"> </v>
      </c>
      <c r="I14" s="68">
        <f t="shared" si="5"/>
        <v>0</v>
      </c>
      <c r="J14" s="90">
        <v>0</v>
      </c>
      <c r="K14" s="92" t="str">
        <f t="shared" si="6"/>
        <v xml:space="preserve"> </v>
      </c>
      <c r="L14" s="68">
        <f t="shared" si="7"/>
        <v>0</v>
      </c>
      <c r="M14" s="90">
        <v>0</v>
      </c>
      <c r="N14" s="92" t="str">
        <f t="shared" si="8"/>
        <v xml:space="preserve"> </v>
      </c>
      <c r="O14" s="68">
        <f t="shared" si="9"/>
        <v>0</v>
      </c>
      <c r="P14" s="90">
        <v>0</v>
      </c>
      <c r="Q14" s="92" t="str">
        <f t="shared" si="10"/>
        <v xml:space="preserve"> </v>
      </c>
      <c r="R14" s="68">
        <f t="shared" si="11"/>
        <v>0</v>
      </c>
      <c r="S14" s="90">
        <v>0</v>
      </c>
      <c r="T14" s="92" t="str">
        <f t="shared" si="12"/>
        <v xml:space="preserve"> </v>
      </c>
      <c r="U14" s="68">
        <f t="shared" si="13"/>
        <v>0</v>
      </c>
      <c r="V14" s="90">
        <v>0</v>
      </c>
      <c r="W14" s="92" t="str">
        <f t="shared" si="14"/>
        <v xml:space="preserve"> </v>
      </c>
      <c r="X14" s="68">
        <f t="shared" si="15"/>
        <v>0</v>
      </c>
      <c r="Y14" s="90">
        <v>0</v>
      </c>
      <c r="Z14" s="92" t="str">
        <f t="shared" si="16"/>
        <v xml:space="preserve"> </v>
      </c>
      <c r="AA14" s="68">
        <f t="shared" si="17"/>
        <v>0</v>
      </c>
      <c r="AB14" s="90">
        <v>0</v>
      </c>
      <c r="AC14" s="92" t="str">
        <f t="shared" si="18"/>
        <v xml:space="preserve"> </v>
      </c>
      <c r="AD14" s="68">
        <f t="shared" si="19"/>
        <v>0</v>
      </c>
      <c r="AE14" s="90">
        <v>0</v>
      </c>
      <c r="AF14" s="92" t="str">
        <f t="shared" si="20"/>
        <v xml:space="preserve"> </v>
      </c>
      <c r="AG14" s="68">
        <f t="shared" si="21"/>
        <v>0</v>
      </c>
      <c r="AH14" s="90">
        <v>0</v>
      </c>
      <c r="AI14" s="92" t="str">
        <f t="shared" si="22"/>
        <v xml:space="preserve"> </v>
      </c>
      <c r="AJ14" s="68">
        <f t="shared" si="23"/>
        <v>0</v>
      </c>
      <c r="AK14" s="90">
        <v>0</v>
      </c>
      <c r="AL14" s="92" t="str">
        <f t="shared" si="24"/>
        <v xml:space="preserve"> </v>
      </c>
      <c r="AM14" s="68">
        <f t="shared" si="25"/>
        <v>0</v>
      </c>
      <c r="AN14" s="90">
        <v>0</v>
      </c>
      <c r="AO14" s="92" t="str">
        <f t="shared" si="26"/>
        <v xml:space="preserve"> </v>
      </c>
      <c r="AP14" s="68">
        <f t="shared" si="27"/>
        <v>0</v>
      </c>
      <c r="AQ14" s="90">
        <v>0</v>
      </c>
      <c r="AR14" s="92" t="str">
        <f t="shared" si="28"/>
        <v xml:space="preserve"> </v>
      </c>
      <c r="AS14" s="68">
        <f t="shared" si="29"/>
        <v>0</v>
      </c>
      <c r="AT14" s="90">
        <v>0</v>
      </c>
      <c r="AU14" s="92" t="str">
        <f t="shared" si="30"/>
        <v xml:space="preserve"> </v>
      </c>
      <c r="AV14" s="68">
        <f t="shared" si="31"/>
        <v>0</v>
      </c>
      <c r="AW14" s="90">
        <v>0</v>
      </c>
      <c r="AX14" s="92" t="str">
        <f t="shared" si="32"/>
        <v xml:space="preserve"> </v>
      </c>
      <c r="AY14" s="68">
        <f t="shared" si="33"/>
        <v>0</v>
      </c>
      <c r="AZ14" s="90">
        <v>0</v>
      </c>
      <c r="BA14" s="92" t="str">
        <f t="shared" si="34"/>
        <v xml:space="preserve"> </v>
      </c>
      <c r="BB14" s="68">
        <f t="shared" si="35"/>
        <v>0</v>
      </c>
      <c r="BC14" s="90">
        <v>0</v>
      </c>
      <c r="BD14" s="92" t="str">
        <f t="shared" si="36"/>
        <v xml:space="preserve"> </v>
      </c>
      <c r="BE14" s="68">
        <f t="shared" si="37"/>
        <v>0</v>
      </c>
      <c r="BF14" s="90">
        <v>0</v>
      </c>
      <c r="BG14" s="92" t="str">
        <f t="shared" si="38"/>
        <v xml:space="preserve"> </v>
      </c>
      <c r="BH14" s="68">
        <f t="shared" si="39"/>
        <v>0</v>
      </c>
      <c r="BI14" s="90">
        <v>0</v>
      </c>
      <c r="BJ14" s="92" t="str">
        <f t="shared" si="40"/>
        <v xml:space="preserve"> </v>
      </c>
      <c r="BK14" s="68">
        <f t="shared" si="41"/>
        <v>0</v>
      </c>
      <c r="BL14" s="90">
        <v>0</v>
      </c>
      <c r="BM14" s="92" t="str">
        <f t="shared" si="42"/>
        <v xml:space="preserve"> </v>
      </c>
      <c r="BN14" s="68">
        <f t="shared" si="43"/>
        <v>0</v>
      </c>
      <c r="BO14" s="90">
        <v>0</v>
      </c>
      <c r="BP14" s="92" t="str">
        <f t="shared" si="44"/>
        <v xml:space="preserve"> </v>
      </c>
      <c r="BQ14" s="68">
        <f t="shared" si="45"/>
        <v>0</v>
      </c>
      <c r="BR14" s="90">
        <v>0</v>
      </c>
      <c r="BS14" s="92" t="str">
        <f t="shared" si="46"/>
        <v xml:space="preserve"> </v>
      </c>
      <c r="BT14" s="68">
        <f t="shared" si="47"/>
        <v>0</v>
      </c>
      <c r="BU14" s="90">
        <v>0</v>
      </c>
      <c r="BV14" s="92" t="str">
        <f t="shared" si="48"/>
        <v xml:space="preserve"> </v>
      </c>
      <c r="BW14" s="68">
        <f t="shared" si="49"/>
        <v>0</v>
      </c>
      <c r="BX14" s="90">
        <v>0</v>
      </c>
      <c r="BY14" s="92" t="str">
        <f t="shared" si="50"/>
        <v xml:space="preserve"> </v>
      </c>
      <c r="BZ14" s="68">
        <f t="shared" si="51"/>
        <v>0</v>
      </c>
      <c r="CA14" s="90">
        <v>0</v>
      </c>
      <c r="CB14" s="92" t="str">
        <f t="shared" si="52"/>
        <v xml:space="preserve"> </v>
      </c>
      <c r="CC14" s="68">
        <f t="shared" si="53"/>
        <v>0</v>
      </c>
      <c r="CD14" s="90">
        <v>0</v>
      </c>
      <c r="CE14" s="92" t="str">
        <f t="shared" si="54"/>
        <v xml:space="preserve"> </v>
      </c>
      <c r="CF14" s="68">
        <f t="shared" si="55"/>
        <v>0</v>
      </c>
      <c r="CG14" s="90">
        <v>0</v>
      </c>
      <c r="CH14" s="92" t="str">
        <f t="shared" si="56"/>
        <v xml:space="preserve"> </v>
      </c>
      <c r="CI14" s="68">
        <f t="shared" si="57"/>
        <v>0</v>
      </c>
      <c r="CJ14" s="90">
        <v>0</v>
      </c>
      <c r="CK14" s="92" t="str">
        <f t="shared" si="58"/>
        <v xml:space="preserve"> </v>
      </c>
      <c r="CL14" s="68">
        <f t="shared" si="59"/>
        <v>0</v>
      </c>
      <c r="CM14" s="90">
        <v>0</v>
      </c>
      <c r="CN14" s="70"/>
    </row>
    <row r="15" spans="1:92" ht="12.75" customHeight="1" x14ac:dyDescent="0.2">
      <c r="A15" s="197">
        <f>'Stat Blocks'!A46</f>
        <v>46</v>
      </c>
      <c r="B15" s="92" t="str">
        <f t="shared" si="0"/>
        <v xml:space="preserve"> </v>
      </c>
      <c r="C15" s="68">
        <f t="shared" si="1"/>
        <v>0</v>
      </c>
      <c r="D15" s="90">
        <v>0</v>
      </c>
      <c r="E15" s="92" t="str">
        <f t="shared" si="2"/>
        <v xml:space="preserve"> </v>
      </c>
      <c r="F15" s="68">
        <f t="shared" si="3"/>
        <v>0</v>
      </c>
      <c r="G15" s="90">
        <v>0</v>
      </c>
      <c r="H15" s="92" t="str">
        <f t="shared" si="4"/>
        <v xml:space="preserve"> </v>
      </c>
      <c r="I15" s="68">
        <f t="shared" si="5"/>
        <v>0</v>
      </c>
      <c r="J15" s="90">
        <v>0</v>
      </c>
      <c r="K15" s="92" t="str">
        <f t="shared" si="6"/>
        <v xml:space="preserve"> </v>
      </c>
      <c r="L15" s="68">
        <f t="shared" si="7"/>
        <v>0</v>
      </c>
      <c r="M15" s="90">
        <v>0</v>
      </c>
      <c r="N15" s="92" t="str">
        <f t="shared" si="8"/>
        <v xml:space="preserve"> </v>
      </c>
      <c r="O15" s="68">
        <f t="shared" si="9"/>
        <v>0</v>
      </c>
      <c r="P15" s="90">
        <v>0</v>
      </c>
      <c r="Q15" s="92" t="str">
        <f t="shared" si="10"/>
        <v xml:space="preserve"> </v>
      </c>
      <c r="R15" s="68">
        <f t="shared" si="11"/>
        <v>0</v>
      </c>
      <c r="S15" s="90">
        <v>0</v>
      </c>
      <c r="T15" s="92" t="str">
        <f t="shared" si="12"/>
        <v xml:space="preserve"> </v>
      </c>
      <c r="U15" s="68">
        <f t="shared" si="13"/>
        <v>0</v>
      </c>
      <c r="V15" s="90">
        <v>0</v>
      </c>
      <c r="W15" s="92" t="str">
        <f t="shared" si="14"/>
        <v xml:space="preserve"> </v>
      </c>
      <c r="X15" s="68">
        <f t="shared" si="15"/>
        <v>0</v>
      </c>
      <c r="Y15" s="90">
        <v>0</v>
      </c>
      <c r="Z15" s="92" t="str">
        <f t="shared" si="16"/>
        <v xml:space="preserve"> </v>
      </c>
      <c r="AA15" s="68">
        <f t="shared" si="17"/>
        <v>0</v>
      </c>
      <c r="AB15" s="90">
        <v>0</v>
      </c>
      <c r="AC15" s="92" t="str">
        <f t="shared" si="18"/>
        <v xml:space="preserve"> </v>
      </c>
      <c r="AD15" s="68">
        <f t="shared" si="19"/>
        <v>0</v>
      </c>
      <c r="AE15" s="90">
        <v>0</v>
      </c>
      <c r="AF15" s="92" t="str">
        <f t="shared" si="20"/>
        <v xml:space="preserve"> </v>
      </c>
      <c r="AG15" s="68">
        <f t="shared" si="21"/>
        <v>0</v>
      </c>
      <c r="AH15" s="90">
        <v>0</v>
      </c>
      <c r="AI15" s="92" t="str">
        <f t="shared" si="22"/>
        <v xml:space="preserve"> </v>
      </c>
      <c r="AJ15" s="68">
        <f t="shared" si="23"/>
        <v>0</v>
      </c>
      <c r="AK15" s="90">
        <v>0</v>
      </c>
      <c r="AL15" s="92" t="str">
        <f t="shared" si="24"/>
        <v xml:space="preserve"> </v>
      </c>
      <c r="AM15" s="68">
        <f t="shared" si="25"/>
        <v>0</v>
      </c>
      <c r="AN15" s="90">
        <v>0</v>
      </c>
      <c r="AO15" s="92" t="str">
        <f t="shared" si="26"/>
        <v xml:space="preserve"> </v>
      </c>
      <c r="AP15" s="68">
        <f t="shared" si="27"/>
        <v>0</v>
      </c>
      <c r="AQ15" s="90">
        <v>0</v>
      </c>
      <c r="AR15" s="92" t="str">
        <f t="shared" si="28"/>
        <v xml:space="preserve"> </v>
      </c>
      <c r="AS15" s="68">
        <f t="shared" si="29"/>
        <v>0</v>
      </c>
      <c r="AT15" s="90">
        <v>0</v>
      </c>
      <c r="AU15" s="92" t="str">
        <f t="shared" si="30"/>
        <v xml:space="preserve"> </v>
      </c>
      <c r="AV15" s="68">
        <f t="shared" si="31"/>
        <v>0</v>
      </c>
      <c r="AW15" s="90">
        <v>0</v>
      </c>
      <c r="AX15" s="92" t="str">
        <f t="shared" si="32"/>
        <v xml:space="preserve"> </v>
      </c>
      <c r="AY15" s="68">
        <f t="shared" si="33"/>
        <v>0</v>
      </c>
      <c r="AZ15" s="90">
        <v>0</v>
      </c>
      <c r="BA15" s="92" t="str">
        <f t="shared" si="34"/>
        <v xml:space="preserve"> </v>
      </c>
      <c r="BB15" s="68">
        <f t="shared" si="35"/>
        <v>0</v>
      </c>
      <c r="BC15" s="90">
        <v>0</v>
      </c>
      <c r="BD15" s="92" t="str">
        <f t="shared" si="36"/>
        <v xml:space="preserve"> </v>
      </c>
      <c r="BE15" s="68">
        <f t="shared" si="37"/>
        <v>0</v>
      </c>
      <c r="BF15" s="90">
        <v>0</v>
      </c>
      <c r="BG15" s="92" t="str">
        <f t="shared" si="38"/>
        <v xml:space="preserve"> </v>
      </c>
      <c r="BH15" s="68">
        <f t="shared" si="39"/>
        <v>0</v>
      </c>
      <c r="BI15" s="90">
        <v>0</v>
      </c>
      <c r="BJ15" s="92" t="str">
        <f t="shared" si="40"/>
        <v xml:space="preserve"> </v>
      </c>
      <c r="BK15" s="68">
        <f t="shared" si="41"/>
        <v>0</v>
      </c>
      <c r="BL15" s="90">
        <v>0</v>
      </c>
      <c r="BM15" s="92" t="str">
        <f t="shared" si="42"/>
        <v xml:space="preserve"> </v>
      </c>
      <c r="BN15" s="68">
        <f t="shared" si="43"/>
        <v>0</v>
      </c>
      <c r="BO15" s="90">
        <v>0</v>
      </c>
      <c r="BP15" s="92" t="str">
        <f t="shared" si="44"/>
        <v xml:space="preserve"> </v>
      </c>
      <c r="BQ15" s="68">
        <f t="shared" si="45"/>
        <v>0</v>
      </c>
      <c r="BR15" s="90">
        <v>0</v>
      </c>
      <c r="BS15" s="92" t="str">
        <f t="shared" si="46"/>
        <v xml:space="preserve"> </v>
      </c>
      <c r="BT15" s="68">
        <f t="shared" si="47"/>
        <v>0</v>
      </c>
      <c r="BU15" s="90">
        <v>0</v>
      </c>
      <c r="BV15" s="92" t="str">
        <f t="shared" si="48"/>
        <v xml:space="preserve"> </v>
      </c>
      <c r="BW15" s="68">
        <f t="shared" si="49"/>
        <v>0</v>
      </c>
      <c r="BX15" s="90">
        <v>0</v>
      </c>
      <c r="BY15" s="92" t="str">
        <f t="shared" si="50"/>
        <v xml:space="preserve"> </v>
      </c>
      <c r="BZ15" s="68">
        <f t="shared" si="51"/>
        <v>0</v>
      </c>
      <c r="CA15" s="90">
        <v>0</v>
      </c>
      <c r="CB15" s="92" t="str">
        <f t="shared" si="52"/>
        <v xml:space="preserve"> </v>
      </c>
      <c r="CC15" s="68">
        <f t="shared" si="53"/>
        <v>0</v>
      </c>
      <c r="CD15" s="90">
        <v>0</v>
      </c>
      <c r="CE15" s="92" t="str">
        <f t="shared" si="54"/>
        <v xml:space="preserve"> </v>
      </c>
      <c r="CF15" s="68">
        <f t="shared" si="55"/>
        <v>0</v>
      </c>
      <c r="CG15" s="90">
        <v>0</v>
      </c>
      <c r="CH15" s="92" t="str">
        <f t="shared" si="56"/>
        <v xml:space="preserve"> </v>
      </c>
      <c r="CI15" s="68">
        <f t="shared" si="57"/>
        <v>0</v>
      </c>
      <c r="CJ15" s="90">
        <v>0</v>
      </c>
      <c r="CK15" s="92" t="str">
        <f t="shared" si="58"/>
        <v xml:space="preserve"> </v>
      </c>
      <c r="CL15" s="68">
        <f t="shared" si="59"/>
        <v>0</v>
      </c>
      <c r="CM15" s="90">
        <v>0</v>
      </c>
      <c r="CN15" s="70"/>
    </row>
    <row r="16" spans="1:92" ht="12.75" customHeight="1" x14ac:dyDescent="0.2">
      <c r="A16" s="197">
        <f>'Stat Blocks'!A47</f>
        <v>47</v>
      </c>
      <c r="B16" s="92" t="str">
        <f t="shared" si="0"/>
        <v xml:space="preserve"> </v>
      </c>
      <c r="C16" s="68">
        <f t="shared" si="1"/>
        <v>0</v>
      </c>
      <c r="D16" s="90">
        <v>0</v>
      </c>
      <c r="E16" s="92" t="str">
        <f t="shared" si="2"/>
        <v xml:space="preserve"> </v>
      </c>
      <c r="F16" s="68">
        <f t="shared" si="3"/>
        <v>0</v>
      </c>
      <c r="G16" s="90">
        <v>0</v>
      </c>
      <c r="H16" s="92" t="str">
        <f t="shared" si="4"/>
        <v xml:space="preserve"> </v>
      </c>
      <c r="I16" s="68">
        <f t="shared" si="5"/>
        <v>0</v>
      </c>
      <c r="J16" s="90">
        <v>0</v>
      </c>
      <c r="K16" s="92" t="str">
        <f t="shared" si="6"/>
        <v xml:space="preserve"> </v>
      </c>
      <c r="L16" s="68">
        <f t="shared" si="7"/>
        <v>0</v>
      </c>
      <c r="M16" s="90">
        <v>0</v>
      </c>
      <c r="N16" s="92" t="str">
        <f t="shared" si="8"/>
        <v xml:space="preserve"> </v>
      </c>
      <c r="O16" s="68">
        <f t="shared" si="9"/>
        <v>0</v>
      </c>
      <c r="P16" s="90">
        <v>0</v>
      </c>
      <c r="Q16" s="92" t="str">
        <f t="shared" si="10"/>
        <v xml:space="preserve"> </v>
      </c>
      <c r="R16" s="68">
        <f t="shared" si="11"/>
        <v>0</v>
      </c>
      <c r="S16" s="90">
        <v>0</v>
      </c>
      <c r="T16" s="92" t="str">
        <f t="shared" si="12"/>
        <v xml:space="preserve"> </v>
      </c>
      <c r="U16" s="68">
        <f t="shared" si="13"/>
        <v>0</v>
      </c>
      <c r="V16" s="90">
        <v>0</v>
      </c>
      <c r="W16" s="92" t="str">
        <f t="shared" si="14"/>
        <v xml:space="preserve"> </v>
      </c>
      <c r="X16" s="68">
        <f t="shared" si="15"/>
        <v>0</v>
      </c>
      <c r="Y16" s="90">
        <v>0</v>
      </c>
      <c r="Z16" s="92" t="str">
        <f t="shared" si="16"/>
        <v xml:space="preserve"> </v>
      </c>
      <c r="AA16" s="68">
        <f t="shared" si="17"/>
        <v>0</v>
      </c>
      <c r="AB16" s="90">
        <v>0</v>
      </c>
      <c r="AC16" s="92" t="str">
        <f t="shared" si="18"/>
        <v xml:space="preserve"> </v>
      </c>
      <c r="AD16" s="68">
        <f t="shared" si="19"/>
        <v>0</v>
      </c>
      <c r="AE16" s="90">
        <v>0</v>
      </c>
      <c r="AF16" s="92" t="str">
        <f t="shared" si="20"/>
        <v xml:space="preserve"> </v>
      </c>
      <c r="AG16" s="68">
        <f t="shared" si="21"/>
        <v>0</v>
      </c>
      <c r="AH16" s="90">
        <v>0</v>
      </c>
      <c r="AI16" s="92" t="str">
        <f t="shared" si="22"/>
        <v xml:space="preserve"> </v>
      </c>
      <c r="AJ16" s="68">
        <f t="shared" si="23"/>
        <v>0</v>
      </c>
      <c r="AK16" s="90">
        <v>0</v>
      </c>
      <c r="AL16" s="92" t="str">
        <f t="shared" si="24"/>
        <v xml:space="preserve"> </v>
      </c>
      <c r="AM16" s="68">
        <f t="shared" si="25"/>
        <v>0</v>
      </c>
      <c r="AN16" s="90">
        <v>0</v>
      </c>
      <c r="AO16" s="92" t="str">
        <f t="shared" si="26"/>
        <v xml:space="preserve"> </v>
      </c>
      <c r="AP16" s="68">
        <f t="shared" si="27"/>
        <v>0</v>
      </c>
      <c r="AQ16" s="90">
        <v>0</v>
      </c>
      <c r="AR16" s="92" t="str">
        <f t="shared" si="28"/>
        <v xml:space="preserve"> </v>
      </c>
      <c r="AS16" s="68">
        <f t="shared" si="29"/>
        <v>0</v>
      </c>
      <c r="AT16" s="90">
        <v>0</v>
      </c>
      <c r="AU16" s="92" t="str">
        <f t="shared" si="30"/>
        <v xml:space="preserve"> </v>
      </c>
      <c r="AV16" s="68">
        <f t="shared" si="31"/>
        <v>0</v>
      </c>
      <c r="AW16" s="90">
        <v>0</v>
      </c>
      <c r="AX16" s="92" t="str">
        <f t="shared" si="32"/>
        <v xml:space="preserve"> </v>
      </c>
      <c r="AY16" s="68">
        <f t="shared" si="33"/>
        <v>0</v>
      </c>
      <c r="AZ16" s="90">
        <v>0</v>
      </c>
      <c r="BA16" s="92" t="str">
        <f t="shared" si="34"/>
        <v xml:space="preserve"> </v>
      </c>
      <c r="BB16" s="68">
        <f t="shared" si="35"/>
        <v>0</v>
      </c>
      <c r="BC16" s="90">
        <v>0</v>
      </c>
      <c r="BD16" s="92" t="str">
        <f t="shared" si="36"/>
        <v xml:space="preserve"> </v>
      </c>
      <c r="BE16" s="68">
        <f t="shared" si="37"/>
        <v>0</v>
      </c>
      <c r="BF16" s="90">
        <v>0</v>
      </c>
      <c r="BG16" s="92" t="str">
        <f t="shared" si="38"/>
        <v xml:space="preserve"> </v>
      </c>
      <c r="BH16" s="68">
        <f t="shared" si="39"/>
        <v>0</v>
      </c>
      <c r="BI16" s="90">
        <v>0</v>
      </c>
      <c r="BJ16" s="92" t="str">
        <f t="shared" si="40"/>
        <v xml:space="preserve"> </v>
      </c>
      <c r="BK16" s="68">
        <f t="shared" si="41"/>
        <v>0</v>
      </c>
      <c r="BL16" s="90">
        <v>0</v>
      </c>
      <c r="BM16" s="92" t="str">
        <f t="shared" si="42"/>
        <v xml:space="preserve"> </v>
      </c>
      <c r="BN16" s="68">
        <f t="shared" si="43"/>
        <v>0</v>
      </c>
      <c r="BO16" s="90">
        <v>0</v>
      </c>
      <c r="BP16" s="92" t="str">
        <f t="shared" si="44"/>
        <v xml:space="preserve"> </v>
      </c>
      <c r="BQ16" s="68">
        <f t="shared" si="45"/>
        <v>0</v>
      </c>
      <c r="BR16" s="90">
        <v>0</v>
      </c>
      <c r="BS16" s="92" t="str">
        <f t="shared" si="46"/>
        <v xml:space="preserve"> </v>
      </c>
      <c r="BT16" s="68">
        <f t="shared" si="47"/>
        <v>0</v>
      </c>
      <c r="BU16" s="90">
        <v>0</v>
      </c>
      <c r="BV16" s="92" t="str">
        <f t="shared" si="48"/>
        <v xml:space="preserve"> </v>
      </c>
      <c r="BW16" s="68">
        <f t="shared" si="49"/>
        <v>0</v>
      </c>
      <c r="BX16" s="90">
        <v>0</v>
      </c>
      <c r="BY16" s="92" t="str">
        <f t="shared" si="50"/>
        <v xml:space="preserve"> </v>
      </c>
      <c r="BZ16" s="68">
        <f t="shared" si="51"/>
        <v>0</v>
      </c>
      <c r="CA16" s="90">
        <v>0</v>
      </c>
      <c r="CB16" s="92" t="str">
        <f t="shared" si="52"/>
        <v xml:space="preserve"> </v>
      </c>
      <c r="CC16" s="68">
        <f t="shared" si="53"/>
        <v>0</v>
      </c>
      <c r="CD16" s="90">
        <v>0</v>
      </c>
      <c r="CE16" s="92" t="str">
        <f t="shared" si="54"/>
        <v xml:space="preserve"> </v>
      </c>
      <c r="CF16" s="68">
        <f t="shared" si="55"/>
        <v>0</v>
      </c>
      <c r="CG16" s="90">
        <v>0</v>
      </c>
      <c r="CH16" s="92" t="str">
        <f t="shared" si="56"/>
        <v xml:space="preserve"> </v>
      </c>
      <c r="CI16" s="68">
        <f t="shared" si="57"/>
        <v>0</v>
      </c>
      <c r="CJ16" s="90">
        <v>0</v>
      </c>
      <c r="CK16" s="92" t="str">
        <f t="shared" si="58"/>
        <v xml:space="preserve"> </v>
      </c>
      <c r="CL16" s="68">
        <f t="shared" si="59"/>
        <v>0</v>
      </c>
      <c r="CM16" s="90">
        <v>0</v>
      </c>
      <c r="CN16" s="70"/>
    </row>
    <row r="17" spans="1:92" x14ac:dyDescent="0.2">
      <c r="A17" s="197">
        <f>'Stat Blocks'!A48</f>
        <v>48</v>
      </c>
      <c r="B17" s="92" t="str">
        <f t="shared" si="0"/>
        <v xml:space="preserve"> </v>
      </c>
      <c r="C17" s="68">
        <f t="shared" si="1"/>
        <v>0</v>
      </c>
      <c r="D17" s="90">
        <v>0</v>
      </c>
      <c r="E17" s="92" t="str">
        <f t="shared" si="2"/>
        <v xml:space="preserve"> </v>
      </c>
      <c r="F17" s="68">
        <f t="shared" si="3"/>
        <v>0</v>
      </c>
      <c r="G17" s="90">
        <v>0</v>
      </c>
      <c r="H17" s="92" t="str">
        <f t="shared" si="4"/>
        <v xml:space="preserve"> </v>
      </c>
      <c r="I17" s="68">
        <f t="shared" si="5"/>
        <v>0</v>
      </c>
      <c r="J17" s="90">
        <v>0</v>
      </c>
      <c r="K17" s="92" t="str">
        <f t="shared" si="6"/>
        <v xml:space="preserve"> </v>
      </c>
      <c r="L17" s="68">
        <f t="shared" si="7"/>
        <v>0</v>
      </c>
      <c r="M17" s="90">
        <v>0</v>
      </c>
      <c r="N17" s="92" t="str">
        <f t="shared" si="8"/>
        <v xml:space="preserve"> </v>
      </c>
      <c r="O17" s="68">
        <f t="shared" si="9"/>
        <v>0</v>
      </c>
      <c r="P17" s="90">
        <v>0</v>
      </c>
      <c r="Q17" s="92" t="str">
        <f t="shared" si="10"/>
        <v xml:space="preserve"> </v>
      </c>
      <c r="R17" s="68">
        <f t="shared" si="11"/>
        <v>0</v>
      </c>
      <c r="S17" s="90">
        <v>0</v>
      </c>
      <c r="T17" s="92" t="str">
        <f t="shared" si="12"/>
        <v xml:space="preserve"> </v>
      </c>
      <c r="U17" s="68">
        <f t="shared" si="13"/>
        <v>0</v>
      </c>
      <c r="V17" s="90">
        <v>0</v>
      </c>
      <c r="W17" s="92" t="str">
        <f t="shared" si="14"/>
        <v xml:space="preserve"> </v>
      </c>
      <c r="X17" s="68">
        <f t="shared" si="15"/>
        <v>0</v>
      </c>
      <c r="Y17" s="90">
        <v>0</v>
      </c>
      <c r="Z17" s="92" t="str">
        <f t="shared" si="16"/>
        <v xml:space="preserve"> </v>
      </c>
      <c r="AA17" s="68">
        <f t="shared" si="17"/>
        <v>0</v>
      </c>
      <c r="AB17" s="90">
        <v>0</v>
      </c>
      <c r="AC17" s="92" t="str">
        <f t="shared" si="18"/>
        <v xml:space="preserve"> </v>
      </c>
      <c r="AD17" s="68">
        <f t="shared" si="19"/>
        <v>0</v>
      </c>
      <c r="AE17" s="90">
        <v>0</v>
      </c>
      <c r="AF17" s="92" t="str">
        <f t="shared" si="20"/>
        <v xml:space="preserve"> </v>
      </c>
      <c r="AG17" s="68">
        <f t="shared" si="21"/>
        <v>0</v>
      </c>
      <c r="AH17" s="90">
        <v>0</v>
      </c>
      <c r="AI17" s="92" t="str">
        <f t="shared" si="22"/>
        <v xml:space="preserve"> </v>
      </c>
      <c r="AJ17" s="68">
        <f t="shared" si="23"/>
        <v>0</v>
      </c>
      <c r="AK17" s="90">
        <v>0</v>
      </c>
      <c r="AL17" s="92" t="str">
        <f t="shared" si="24"/>
        <v xml:space="preserve"> </v>
      </c>
      <c r="AM17" s="68">
        <f t="shared" si="25"/>
        <v>0</v>
      </c>
      <c r="AN17" s="90">
        <v>0</v>
      </c>
      <c r="AO17" s="92" t="str">
        <f t="shared" si="26"/>
        <v xml:space="preserve"> </v>
      </c>
      <c r="AP17" s="68">
        <f t="shared" si="27"/>
        <v>0</v>
      </c>
      <c r="AQ17" s="90">
        <v>0</v>
      </c>
      <c r="AR17" s="92" t="str">
        <f t="shared" si="28"/>
        <v xml:space="preserve"> </v>
      </c>
      <c r="AS17" s="68">
        <f t="shared" si="29"/>
        <v>0</v>
      </c>
      <c r="AT17" s="90">
        <v>0</v>
      </c>
      <c r="AU17" s="92" t="str">
        <f t="shared" si="30"/>
        <v xml:space="preserve"> </v>
      </c>
      <c r="AV17" s="68">
        <f t="shared" si="31"/>
        <v>0</v>
      </c>
      <c r="AW17" s="90">
        <v>0</v>
      </c>
      <c r="AX17" s="92" t="str">
        <f t="shared" si="32"/>
        <v xml:space="preserve"> </v>
      </c>
      <c r="AY17" s="68">
        <f t="shared" si="33"/>
        <v>0</v>
      </c>
      <c r="AZ17" s="90">
        <v>0</v>
      </c>
      <c r="BA17" s="92" t="str">
        <f t="shared" si="34"/>
        <v xml:space="preserve"> </v>
      </c>
      <c r="BB17" s="68">
        <f t="shared" si="35"/>
        <v>0</v>
      </c>
      <c r="BC17" s="90">
        <v>0</v>
      </c>
      <c r="BD17" s="92" t="str">
        <f t="shared" si="36"/>
        <v xml:space="preserve"> </v>
      </c>
      <c r="BE17" s="68">
        <f t="shared" si="37"/>
        <v>0</v>
      </c>
      <c r="BF17" s="90">
        <v>0</v>
      </c>
      <c r="BG17" s="92" t="str">
        <f t="shared" si="38"/>
        <v xml:space="preserve"> </v>
      </c>
      <c r="BH17" s="68">
        <f t="shared" si="39"/>
        <v>0</v>
      </c>
      <c r="BI17" s="90">
        <v>0</v>
      </c>
      <c r="BJ17" s="92" t="str">
        <f t="shared" si="40"/>
        <v xml:space="preserve"> </v>
      </c>
      <c r="BK17" s="68">
        <f t="shared" si="41"/>
        <v>0</v>
      </c>
      <c r="BL17" s="90">
        <v>0</v>
      </c>
      <c r="BM17" s="92" t="str">
        <f t="shared" si="42"/>
        <v xml:space="preserve"> </v>
      </c>
      <c r="BN17" s="68">
        <f t="shared" si="43"/>
        <v>0</v>
      </c>
      <c r="BO17" s="90">
        <v>0</v>
      </c>
      <c r="BP17" s="92" t="str">
        <f t="shared" si="44"/>
        <v xml:space="preserve"> </v>
      </c>
      <c r="BQ17" s="68">
        <f t="shared" si="45"/>
        <v>0</v>
      </c>
      <c r="BR17" s="90">
        <v>0</v>
      </c>
      <c r="BS17" s="92" t="str">
        <f t="shared" si="46"/>
        <v xml:space="preserve"> </v>
      </c>
      <c r="BT17" s="68">
        <f t="shared" si="47"/>
        <v>0</v>
      </c>
      <c r="BU17" s="90">
        <v>0</v>
      </c>
      <c r="BV17" s="92" t="str">
        <f t="shared" si="48"/>
        <v xml:space="preserve"> </v>
      </c>
      <c r="BW17" s="68">
        <f t="shared" si="49"/>
        <v>0</v>
      </c>
      <c r="BX17" s="90">
        <v>0</v>
      </c>
      <c r="BY17" s="92" t="str">
        <f t="shared" si="50"/>
        <v xml:space="preserve"> </v>
      </c>
      <c r="BZ17" s="68">
        <f t="shared" si="51"/>
        <v>0</v>
      </c>
      <c r="CA17" s="90">
        <v>0</v>
      </c>
      <c r="CB17" s="92" t="str">
        <f t="shared" si="52"/>
        <v xml:space="preserve"> </v>
      </c>
      <c r="CC17" s="68">
        <f t="shared" si="53"/>
        <v>0</v>
      </c>
      <c r="CD17" s="90">
        <v>0</v>
      </c>
      <c r="CE17" s="92" t="str">
        <f t="shared" si="54"/>
        <v xml:space="preserve"> </v>
      </c>
      <c r="CF17" s="68">
        <f t="shared" si="55"/>
        <v>0</v>
      </c>
      <c r="CG17" s="90">
        <v>0</v>
      </c>
      <c r="CH17" s="92" t="str">
        <f t="shared" si="56"/>
        <v xml:space="preserve"> </v>
      </c>
      <c r="CI17" s="68">
        <f t="shared" si="57"/>
        <v>0</v>
      </c>
      <c r="CJ17" s="90">
        <v>0</v>
      </c>
      <c r="CK17" s="92" t="str">
        <f t="shared" si="58"/>
        <v xml:space="preserve"> </v>
      </c>
      <c r="CL17" s="68">
        <f t="shared" si="59"/>
        <v>0</v>
      </c>
      <c r="CM17" s="90">
        <v>0</v>
      </c>
      <c r="CN17" s="70"/>
    </row>
    <row r="18" spans="1:92" ht="12.75" hidden="1" customHeight="1" outlineLevel="1" x14ac:dyDescent="0.2">
      <c r="A18" s="197">
        <f>'Stat Blocks'!A49</f>
        <v>49</v>
      </c>
      <c r="B18" s="92" t="str">
        <f t="shared" si="0"/>
        <v xml:space="preserve"> </v>
      </c>
      <c r="C18" s="68">
        <f t="shared" si="1"/>
        <v>0</v>
      </c>
      <c r="D18" s="90">
        <v>0</v>
      </c>
      <c r="E18" s="92" t="str">
        <f t="shared" si="2"/>
        <v xml:space="preserve"> </v>
      </c>
      <c r="F18" s="68">
        <f t="shared" si="3"/>
        <v>0</v>
      </c>
      <c r="G18" s="90">
        <v>0</v>
      </c>
      <c r="H18" s="92" t="str">
        <f t="shared" si="4"/>
        <v xml:space="preserve"> </v>
      </c>
      <c r="I18" s="68">
        <f t="shared" si="5"/>
        <v>0</v>
      </c>
      <c r="J18" s="90">
        <v>0</v>
      </c>
      <c r="K18" s="92" t="str">
        <f t="shared" si="6"/>
        <v xml:space="preserve"> </v>
      </c>
      <c r="L18" s="68">
        <f t="shared" si="7"/>
        <v>0</v>
      </c>
      <c r="M18" s="90">
        <v>0</v>
      </c>
      <c r="N18" s="92" t="str">
        <f t="shared" si="8"/>
        <v xml:space="preserve"> </v>
      </c>
      <c r="O18" s="68">
        <f t="shared" si="9"/>
        <v>0</v>
      </c>
      <c r="P18" s="90">
        <v>0</v>
      </c>
      <c r="Q18" s="92" t="str">
        <f t="shared" si="10"/>
        <v xml:space="preserve"> </v>
      </c>
      <c r="R18" s="68">
        <f t="shared" si="11"/>
        <v>0</v>
      </c>
      <c r="S18" s="90">
        <v>0</v>
      </c>
      <c r="T18" s="92" t="str">
        <f t="shared" si="12"/>
        <v xml:space="preserve"> </v>
      </c>
      <c r="U18" s="68">
        <f t="shared" si="13"/>
        <v>0</v>
      </c>
      <c r="V18" s="90">
        <v>0</v>
      </c>
      <c r="W18" s="92" t="str">
        <f t="shared" si="14"/>
        <v xml:space="preserve"> </v>
      </c>
      <c r="X18" s="68">
        <f t="shared" si="15"/>
        <v>0</v>
      </c>
      <c r="Y18" s="90">
        <v>0</v>
      </c>
      <c r="Z18" s="92" t="str">
        <f t="shared" si="16"/>
        <v xml:space="preserve"> </v>
      </c>
      <c r="AA18" s="68">
        <f t="shared" si="17"/>
        <v>0</v>
      </c>
      <c r="AB18" s="90">
        <v>0</v>
      </c>
      <c r="AC18" s="92" t="str">
        <f t="shared" si="18"/>
        <v xml:space="preserve"> </v>
      </c>
      <c r="AD18" s="68">
        <f t="shared" si="19"/>
        <v>0</v>
      </c>
      <c r="AE18" s="90">
        <v>0</v>
      </c>
      <c r="AF18" s="92" t="str">
        <f t="shared" si="20"/>
        <v xml:space="preserve"> </v>
      </c>
      <c r="AG18" s="68">
        <f t="shared" si="21"/>
        <v>0</v>
      </c>
      <c r="AH18" s="90">
        <v>0</v>
      </c>
      <c r="AI18" s="92" t="str">
        <f t="shared" si="22"/>
        <v xml:space="preserve"> </v>
      </c>
      <c r="AJ18" s="68">
        <f t="shared" si="23"/>
        <v>0</v>
      </c>
      <c r="AK18" s="90">
        <v>0</v>
      </c>
      <c r="AL18" s="92" t="str">
        <f t="shared" si="24"/>
        <v xml:space="preserve"> </v>
      </c>
      <c r="AM18" s="68">
        <f t="shared" si="25"/>
        <v>0</v>
      </c>
      <c r="AN18" s="90">
        <v>0</v>
      </c>
      <c r="AO18" s="92" t="str">
        <f t="shared" si="26"/>
        <v xml:space="preserve"> </v>
      </c>
      <c r="AP18" s="68">
        <f t="shared" si="27"/>
        <v>0</v>
      </c>
      <c r="AQ18" s="90">
        <v>0</v>
      </c>
      <c r="AR18" s="92" t="str">
        <f t="shared" si="28"/>
        <v xml:space="preserve"> </v>
      </c>
      <c r="AS18" s="68">
        <f t="shared" si="29"/>
        <v>0</v>
      </c>
      <c r="AT18" s="90">
        <v>0</v>
      </c>
      <c r="AU18" s="92" t="str">
        <f t="shared" si="30"/>
        <v xml:space="preserve"> </v>
      </c>
      <c r="AV18" s="68">
        <f t="shared" si="31"/>
        <v>0</v>
      </c>
      <c r="AW18" s="90">
        <v>0</v>
      </c>
      <c r="AX18" s="92" t="str">
        <f t="shared" si="32"/>
        <v xml:space="preserve"> </v>
      </c>
      <c r="AY18" s="68">
        <f t="shared" si="33"/>
        <v>0</v>
      </c>
      <c r="AZ18" s="90">
        <v>0</v>
      </c>
      <c r="BA18" s="92" t="str">
        <f t="shared" si="34"/>
        <v xml:space="preserve"> </v>
      </c>
      <c r="BB18" s="68">
        <f t="shared" si="35"/>
        <v>0</v>
      </c>
      <c r="BC18" s="90">
        <v>0</v>
      </c>
      <c r="BD18" s="92" t="str">
        <f t="shared" si="36"/>
        <v xml:space="preserve"> </v>
      </c>
      <c r="BE18" s="68">
        <f t="shared" si="37"/>
        <v>0</v>
      </c>
      <c r="BF18" s="90">
        <v>0</v>
      </c>
      <c r="BG18" s="92" t="str">
        <f t="shared" si="38"/>
        <v xml:space="preserve"> </v>
      </c>
      <c r="BH18" s="68">
        <f t="shared" si="39"/>
        <v>0</v>
      </c>
      <c r="BI18" s="90">
        <v>0</v>
      </c>
      <c r="BJ18" s="92" t="str">
        <f t="shared" si="40"/>
        <v xml:space="preserve"> </v>
      </c>
      <c r="BK18" s="68">
        <f t="shared" si="41"/>
        <v>0</v>
      </c>
      <c r="BL18" s="90">
        <v>0</v>
      </c>
      <c r="BM18" s="92" t="str">
        <f t="shared" si="42"/>
        <v xml:space="preserve"> </v>
      </c>
      <c r="BN18" s="68">
        <f t="shared" si="43"/>
        <v>0</v>
      </c>
      <c r="BO18" s="90">
        <v>0</v>
      </c>
      <c r="BP18" s="92" t="str">
        <f t="shared" si="44"/>
        <v xml:space="preserve"> </v>
      </c>
      <c r="BQ18" s="68">
        <f t="shared" si="45"/>
        <v>0</v>
      </c>
      <c r="BR18" s="90">
        <v>0</v>
      </c>
      <c r="BS18" s="92" t="str">
        <f t="shared" si="46"/>
        <v xml:space="preserve"> </v>
      </c>
      <c r="BT18" s="68">
        <f t="shared" si="47"/>
        <v>0</v>
      </c>
      <c r="BU18" s="90">
        <v>0</v>
      </c>
      <c r="BV18" s="92" t="str">
        <f t="shared" si="48"/>
        <v xml:space="preserve"> </v>
      </c>
      <c r="BW18" s="68">
        <f t="shared" si="49"/>
        <v>0</v>
      </c>
      <c r="BX18" s="90">
        <v>0</v>
      </c>
      <c r="BY18" s="92" t="str">
        <f t="shared" si="50"/>
        <v xml:space="preserve"> </v>
      </c>
      <c r="BZ18" s="68">
        <f t="shared" si="51"/>
        <v>0</v>
      </c>
      <c r="CA18" s="90">
        <v>0</v>
      </c>
      <c r="CB18" s="92" t="str">
        <f t="shared" si="52"/>
        <v xml:space="preserve"> </v>
      </c>
      <c r="CC18" s="68">
        <f t="shared" si="53"/>
        <v>0</v>
      </c>
      <c r="CD18" s="90">
        <v>0</v>
      </c>
      <c r="CE18" s="92" t="str">
        <f t="shared" si="54"/>
        <v xml:space="preserve"> </v>
      </c>
      <c r="CF18" s="68">
        <f t="shared" si="55"/>
        <v>0</v>
      </c>
      <c r="CG18" s="90">
        <v>0</v>
      </c>
      <c r="CH18" s="92" t="str">
        <f t="shared" si="56"/>
        <v xml:space="preserve"> </v>
      </c>
      <c r="CI18" s="68">
        <f t="shared" si="57"/>
        <v>0</v>
      </c>
      <c r="CJ18" s="90">
        <v>0</v>
      </c>
      <c r="CK18" s="92" t="str">
        <f t="shared" si="58"/>
        <v xml:space="preserve"> </v>
      </c>
      <c r="CL18" s="68">
        <f t="shared" si="59"/>
        <v>0</v>
      </c>
      <c r="CM18" s="90">
        <v>0</v>
      </c>
      <c r="CN18" s="70"/>
    </row>
    <row r="19" spans="1:92" ht="12.75" hidden="1" customHeight="1" outlineLevel="1" x14ac:dyDescent="0.2">
      <c r="A19" s="197">
        <f>'Stat Blocks'!A50</f>
        <v>50</v>
      </c>
      <c r="B19" s="92" t="str">
        <f t="shared" si="0"/>
        <v xml:space="preserve"> </v>
      </c>
      <c r="C19" s="68">
        <f t="shared" si="1"/>
        <v>0</v>
      </c>
      <c r="D19" s="90">
        <v>0</v>
      </c>
      <c r="E19" s="92" t="str">
        <f t="shared" si="2"/>
        <v xml:space="preserve"> </v>
      </c>
      <c r="F19" s="68">
        <f t="shared" si="3"/>
        <v>0</v>
      </c>
      <c r="G19" s="90">
        <v>0</v>
      </c>
      <c r="H19" s="92" t="str">
        <f t="shared" si="4"/>
        <v xml:space="preserve"> </v>
      </c>
      <c r="I19" s="68">
        <f t="shared" si="5"/>
        <v>0</v>
      </c>
      <c r="J19" s="90">
        <v>0</v>
      </c>
      <c r="K19" s="92" t="str">
        <f t="shared" si="6"/>
        <v xml:space="preserve"> </v>
      </c>
      <c r="L19" s="68">
        <f t="shared" si="7"/>
        <v>0</v>
      </c>
      <c r="M19" s="90">
        <v>0</v>
      </c>
      <c r="N19" s="92" t="str">
        <f t="shared" si="8"/>
        <v xml:space="preserve"> </v>
      </c>
      <c r="O19" s="68">
        <f t="shared" si="9"/>
        <v>0</v>
      </c>
      <c r="P19" s="90">
        <v>0</v>
      </c>
      <c r="Q19" s="92" t="str">
        <f t="shared" si="10"/>
        <v xml:space="preserve"> </v>
      </c>
      <c r="R19" s="68">
        <f t="shared" si="11"/>
        <v>0</v>
      </c>
      <c r="S19" s="90">
        <v>0</v>
      </c>
      <c r="T19" s="92" t="str">
        <f t="shared" si="12"/>
        <v xml:space="preserve"> </v>
      </c>
      <c r="U19" s="68">
        <f t="shared" si="13"/>
        <v>0</v>
      </c>
      <c r="V19" s="90">
        <v>0</v>
      </c>
      <c r="W19" s="92" t="str">
        <f t="shared" si="14"/>
        <v xml:space="preserve"> </v>
      </c>
      <c r="X19" s="68">
        <f t="shared" si="15"/>
        <v>0</v>
      </c>
      <c r="Y19" s="90">
        <v>0</v>
      </c>
      <c r="Z19" s="92" t="str">
        <f t="shared" si="16"/>
        <v xml:space="preserve"> </v>
      </c>
      <c r="AA19" s="68">
        <f t="shared" si="17"/>
        <v>0</v>
      </c>
      <c r="AB19" s="90">
        <v>0</v>
      </c>
      <c r="AC19" s="92" t="str">
        <f t="shared" si="18"/>
        <v xml:space="preserve"> </v>
      </c>
      <c r="AD19" s="68">
        <f t="shared" si="19"/>
        <v>0</v>
      </c>
      <c r="AE19" s="90">
        <v>0</v>
      </c>
      <c r="AF19" s="92" t="str">
        <f t="shared" si="20"/>
        <v xml:space="preserve"> </v>
      </c>
      <c r="AG19" s="68">
        <f t="shared" si="21"/>
        <v>0</v>
      </c>
      <c r="AH19" s="90">
        <v>0</v>
      </c>
      <c r="AI19" s="92" t="str">
        <f t="shared" si="22"/>
        <v xml:space="preserve"> </v>
      </c>
      <c r="AJ19" s="68">
        <f t="shared" si="23"/>
        <v>0</v>
      </c>
      <c r="AK19" s="90">
        <v>0</v>
      </c>
      <c r="AL19" s="92" t="str">
        <f t="shared" si="24"/>
        <v xml:space="preserve"> </v>
      </c>
      <c r="AM19" s="68">
        <f t="shared" si="25"/>
        <v>0</v>
      </c>
      <c r="AN19" s="90">
        <v>0</v>
      </c>
      <c r="AO19" s="92" t="str">
        <f t="shared" si="26"/>
        <v xml:space="preserve"> </v>
      </c>
      <c r="AP19" s="68">
        <f t="shared" si="27"/>
        <v>0</v>
      </c>
      <c r="AQ19" s="90">
        <v>0</v>
      </c>
      <c r="AR19" s="92" t="str">
        <f t="shared" si="28"/>
        <v xml:space="preserve"> </v>
      </c>
      <c r="AS19" s="68">
        <f t="shared" si="29"/>
        <v>0</v>
      </c>
      <c r="AT19" s="90">
        <v>0</v>
      </c>
      <c r="AU19" s="92" t="str">
        <f t="shared" si="30"/>
        <v xml:space="preserve"> </v>
      </c>
      <c r="AV19" s="68">
        <f t="shared" si="31"/>
        <v>0</v>
      </c>
      <c r="AW19" s="90">
        <v>0</v>
      </c>
      <c r="AX19" s="92" t="str">
        <f t="shared" si="32"/>
        <v xml:space="preserve"> </v>
      </c>
      <c r="AY19" s="68">
        <f t="shared" si="33"/>
        <v>0</v>
      </c>
      <c r="AZ19" s="90">
        <v>0</v>
      </c>
      <c r="BA19" s="92" t="str">
        <f t="shared" si="34"/>
        <v xml:space="preserve"> </v>
      </c>
      <c r="BB19" s="68">
        <f t="shared" si="35"/>
        <v>0</v>
      </c>
      <c r="BC19" s="90">
        <v>0</v>
      </c>
      <c r="BD19" s="92" t="str">
        <f t="shared" si="36"/>
        <v xml:space="preserve"> </v>
      </c>
      <c r="BE19" s="68">
        <f t="shared" si="37"/>
        <v>0</v>
      </c>
      <c r="BF19" s="90">
        <v>0</v>
      </c>
      <c r="BG19" s="92" t="str">
        <f t="shared" si="38"/>
        <v xml:space="preserve"> </v>
      </c>
      <c r="BH19" s="68">
        <f t="shared" si="39"/>
        <v>0</v>
      </c>
      <c r="BI19" s="90">
        <v>0</v>
      </c>
      <c r="BJ19" s="92" t="str">
        <f t="shared" si="40"/>
        <v xml:space="preserve"> </v>
      </c>
      <c r="BK19" s="68">
        <f t="shared" si="41"/>
        <v>0</v>
      </c>
      <c r="BL19" s="90">
        <v>0</v>
      </c>
      <c r="BM19" s="92" t="str">
        <f t="shared" si="42"/>
        <v xml:space="preserve"> </v>
      </c>
      <c r="BN19" s="68">
        <f t="shared" si="43"/>
        <v>0</v>
      </c>
      <c r="BO19" s="90">
        <v>0</v>
      </c>
      <c r="BP19" s="92" t="str">
        <f t="shared" si="44"/>
        <v xml:space="preserve"> </v>
      </c>
      <c r="BQ19" s="68">
        <f t="shared" si="45"/>
        <v>0</v>
      </c>
      <c r="BR19" s="90">
        <v>0</v>
      </c>
      <c r="BS19" s="92" t="str">
        <f t="shared" si="46"/>
        <v xml:space="preserve"> </v>
      </c>
      <c r="BT19" s="68">
        <f t="shared" si="47"/>
        <v>0</v>
      </c>
      <c r="BU19" s="90">
        <v>0</v>
      </c>
      <c r="BV19" s="92" t="str">
        <f t="shared" si="48"/>
        <v xml:space="preserve"> </v>
      </c>
      <c r="BW19" s="68">
        <f t="shared" si="49"/>
        <v>0</v>
      </c>
      <c r="BX19" s="90">
        <v>0</v>
      </c>
      <c r="BY19" s="92" t="str">
        <f t="shared" si="50"/>
        <v xml:space="preserve"> </v>
      </c>
      <c r="BZ19" s="68">
        <f t="shared" si="51"/>
        <v>0</v>
      </c>
      <c r="CA19" s="90">
        <v>0</v>
      </c>
      <c r="CB19" s="92" t="str">
        <f t="shared" si="52"/>
        <v xml:space="preserve"> </v>
      </c>
      <c r="CC19" s="68">
        <f t="shared" si="53"/>
        <v>0</v>
      </c>
      <c r="CD19" s="90">
        <v>0</v>
      </c>
      <c r="CE19" s="92" t="str">
        <f t="shared" si="54"/>
        <v xml:space="preserve"> </v>
      </c>
      <c r="CF19" s="68">
        <f t="shared" si="55"/>
        <v>0</v>
      </c>
      <c r="CG19" s="90">
        <v>0</v>
      </c>
      <c r="CH19" s="92" t="str">
        <f t="shared" si="56"/>
        <v xml:space="preserve"> </v>
      </c>
      <c r="CI19" s="68">
        <f t="shared" si="57"/>
        <v>0</v>
      </c>
      <c r="CJ19" s="90">
        <v>0</v>
      </c>
      <c r="CK19" s="92" t="str">
        <f t="shared" si="58"/>
        <v xml:space="preserve"> </v>
      </c>
      <c r="CL19" s="68">
        <f t="shared" si="59"/>
        <v>0</v>
      </c>
      <c r="CM19" s="90">
        <v>0</v>
      </c>
      <c r="CN19" s="70"/>
    </row>
    <row r="20" spans="1:92" ht="12.75" hidden="1" customHeight="1" outlineLevel="1" x14ac:dyDescent="0.2">
      <c r="A20" s="197">
        <f>'Stat Blocks'!A51</f>
        <v>51</v>
      </c>
      <c r="B20" s="92" t="str">
        <f t="shared" si="0"/>
        <v xml:space="preserve"> </v>
      </c>
      <c r="C20" s="68">
        <f t="shared" si="1"/>
        <v>0</v>
      </c>
      <c r="D20" s="90">
        <v>0</v>
      </c>
      <c r="E20" s="92" t="str">
        <f t="shared" si="2"/>
        <v xml:space="preserve"> </v>
      </c>
      <c r="F20" s="68">
        <f t="shared" si="3"/>
        <v>0</v>
      </c>
      <c r="G20" s="90">
        <v>0</v>
      </c>
      <c r="H20" s="92" t="str">
        <f t="shared" si="4"/>
        <v xml:space="preserve"> </v>
      </c>
      <c r="I20" s="68">
        <f t="shared" si="5"/>
        <v>0</v>
      </c>
      <c r="J20" s="90">
        <v>0</v>
      </c>
      <c r="K20" s="92" t="str">
        <f t="shared" si="6"/>
        <v xml:space="preserve"> </v>
      </c>
      <c r="L20" s="68">
        <f t="shared" si="7"/>
        <v>0</v>
      </c>
      <c r="M20" s="90">
        <v>0</v>
      </c>
      <c r="N20" s="92" t="str">
        <f t="shared" si="8"/>
        <v xml:space="preserve"> </v>
      </c>
      <c r="O20" s="68">
        <f t="shared" si="9"/>
        <v>0</v>
      </c>
      <c r="P20" s="90">
        <v>0</v>
      </c>
      <c r="Q20" s="92" t="str">
        <f t="shared" si="10"/>
        <v xml:space="preserve"> </v>
      </c>
      <c r="R20" s="68">
        <f t="shared" si="11"/>
        <v>0</v>
      </c>
      <c r="S20" s="90">
        <v>0</v>
      </c>
      <c r="T20" s="92" t="str">
        <f t="shared" si="12"/>
        <v xml:space="preserve"> </v>
      </c>
      <c r="U20" s="68">
        <f t="shared" si="13"/>
        <v>0</v>
      </c>
      <c r="V20" s="90">
        <v>0</v>
      </c>
      <c r="W20" s="92" t="str">
        <f t="shared" si="14"/>
        <v xml:space="preserve"> </v>
      </c>
      <c r="X20" s="68">
        <f t="shared" si="15"/>
        <v>0</v>
      </c>
      <c r="Y20" s="90">
        <v>0</v>
      </c>
      <c r="Z20" s="92" t="str">
        <f t="shared" si="16"/>
        <v xml:space="preserve"> </v>
      </c>
      <c r="AA20" s="68">
        <f t="shared" si="17"/>
        <v>0</v>
      </c>
      <c r="AB20" s="90">
        <v>0</v>
      </c>
      <c r="AC20" s="92" t="str">
        <f t="shared" si="18"/>
        <v xml:space="preserve"> </v>
      </c>
      <c r="AD20" s="68">
        <f t="shared" si="19"/>
        <v>0</v>
      </c>
      <c r="AE20" s="90">
        <v>0</v>
      </c>
      <c r="AF20" s="92" t="str">
        <f t="shared" si="20"/>
        <v xml:space="preserve"> </v>
      </c>
      <c r="AG20" s="68">
        <f t="shared" si="21"/>
        <v>0</v>
      </c>
      <c r="AH20" s="90">
        <v>0</v>
      </c>
      <c r="AI20" s="92" t="str">
        <f t="shared" si="22"/>
        <v xml:space="preserve"> </v>
      </c>
      <c r="AJ20" s="68">
        <f t="shared" si="23"/>
        <v>0</v>
      </c>
      <c r="AK20" s="90">
        <v>0</v>
      </c>
      <c r="AL20" s="92" t="str">
        <f t="shared" si="24"/>
        <v xml:space="preserve"> </v>
      </c>
      <c r="AM20" s="68">
        <f t="shared" si="25"/>
        <v>0</v>
      </c>
      <c r="AN20" s="90">
        <v>0</v>
      </c>
      <c r="AO20" s="92" t="str">
        <f t="shared" si="26"/>
        <v xml:space="preserve"> </v>
      </c>
      <c r="AP20" s="68">
        <f t="shared" si="27"/>
        <v>0</v>
      </c>
      <c r="AQ20" s="90">
        <v>0</v>
      </c>
      <c r="AR20" s="92" t="str">
        <f t="shared" si="28"/>
        <v xml:space="preserve"> </v>
      </c>
      <c r="AS20" s="68">
        <f t="shared" si="29"/>
        <v>0</v>
      </c>
      <c r="AT20" s="90">
        <v>0</v>
      </c>
      <c r="AU20" s="92" t="str">
        <f t="shared" si="30"/>
        <v xml:space="preserve"> </v>
      </c>
      <c r="AV20" s="68">
        <f t="shared" si="31"/>
        <v>0</v>
      </c>
      <c r="AW20" s="90">
        <v>0</v>
      </c>
      <c r="AX20" s="92" t="str">
        <f t="shared" si="32"/>
        <v xml:space="preserve"> </v>
      </c>
      <c r="AY20" s="68">
        <f t="shared" si="33"/>
        <v>0</v>
      </c>
      <c r="AZ20" s="90">
        <v>0</v>
      </c>
      <c r="BA20" s="92" t="str">
        <f t="shared" si="34"/>
        <v xml:space="preserve"> </v>
      </c>
      <c r="BB20" s="68">
        <f t="shared" si="35"/>
        <v>0</v>
      </c>
      <c r="BC20" s="90">
        <v>0</v>
      </c>
      <c r="BD20" s="92" t="str">
        <f t="shared" si="36"/>
        <v xml:space="preserve"> </v>
      </c>
      <c r="BE20" s="68">
        <f t="shared" si="37"/>
        <v>0</v>
      </c>
      <c r="BF20" s="90">
        <v>0</v>
      </c>
      <c r="BG20" s="92" t="str">
        <f t="shared" si="38"/>
        <v xml:space="preserve"> </v>
      </c>
      <c r="BH20" s="68">
        <f t="shared" si="39"/>
        <v>0</v>
      </c>
      <c r="BI20" s="90">
        <v>0</v>
      </c>
      <c r="BJ20" s="92" t="str">
        <f t="shared" si="40"/>
        <v xml:space="preserve"> </v>
      </c>
      <c r="BK20" s="68">
        <f t="shared" si="41"/>
        <v>0</v>
      </c>
      <c r="BL20" s="90">
        <v>0</v>
      </c>
      <c r="BM20" s="92" t="str">
        <f t="shared" si="42"/>
        <v xml:space="preserve"> </v>
      </c>
      <c r="BN20" s="68">
        <f t="shared" si="43"/>
        <v>0</v>
      </c>
      <c r="BO20" s="90">
        <v>0</v>
      </c>
      <c r="BP20" s="92" t="str">
        <f t="shared" si="44"/>
        <v xml:space="preserve"> </v>
      </c>
      <c r="BQ20" s="68">
        <f t="shared" si="45"/>
        <v>0</v>
      </c>
      <c r="BR20" s="90">
        <v>0</v>
      </c>
      <c r="BS20" s="92" t="str">
        <f t="shared" si="46"/>
        <v xml:space="preserve"> </v>
      </c>
      <c r="BT20" s="68">
        <f t="shared" si="47"/>
        <v>0</v>
      </c>
      <c r="BU20" s="90">
        <v>0</v>
      </c>
      <c r="BV20" s="92" t="str">
        <f t="shared" si="48"/>
        <v xml:space="preserve"> </v>
      </c>
      <c r="BW20" s="68">
        <f t="shared" si="49"/>
        <v>0</v>
      </c>
      <c r="BX20" s="90">
        <v>0</v>
      </c>
      <c r="BY20" s="92" t="str">
        <f t="shared" si="50"/>
        <v xml:space="preserve"> </v>
      </c>
      <c r="BZ20" s="68">
        <f t="shared" si="51"/>
        <v>0</v>
      </c>
      <c r="CA20" s="90">
        <v>0</v>
      </c>
      <c r="CB20" s="92" t="str">
        <f t="shared" si="52"/>
        <v xml:space="preserve"> </v>
      </c>
      <c r="CC20" s="68">
        <f t="shared" si="53"/>
        <v>0</v>
      </c>
      <c r="CD20" s="90">
        <v>0</v>
      </c>
      <c r="CE20" s="92" t="str">
        <f t="shared" si="54"/>
        <v xml:space="preserve"> </v>
      </c>
      <c r="CF20" s="68">
        <f t="shared" si="55"/>
        <v>0</v>
      </c>
      <c r="CG20" s="90">
        <v>0</v>
      </c>
      <c r="CH20" s="92" t="str">
        <f t="shared" si="56"/>
        <v xml:space="preserve"> </v>
      </c>
      <c r="CI20" s="68">
        <f t="shared" si="57"/>
        <v>0</v>
      </c>
      <c r="CJ20" s="90">
        <v>0</v>
      </c>
      <c r="CK20" s="92" t="str">
        <f t="shared" si="58"/>
        <v xml:space="preserve"> </v>
      </c>
      <c r="CL20" s="68">
        <f t="shared" si="59"/>
        <v>0</v>
      </c>
      <c r="CM20" s="90">
        <v>0</v>
      </c>
      <c r="CN20" s="70"/>
    </row>
    <row r="21" spans="1:92" ht="12.75" hidden="1" customHeight="1" outlineLevel="1" x14ac:dyDescent="0.2">
      <c r="A21" s="197">
        <f>'Stat Blocks'!A52</f>
        <v>52</v>
      </c>
      <c r="B21" s="92" t="str">
        <f t="shared" si="0"/>
        <v xml:space="preserve"> </v>
      </c>
      <c r="C21" s="68">
        <f t="shared" si="1"/>
        <v>0</v>
      </c>
      <c r="D21" s="90">
        <v>0</v>
      </c>
      <c r="E21" s="92" t="str">
        <f t="shared" si="2"/>
        <v xml:space="preserve"> </v>
      </c>
      <c r="F21" s="68">
        <f t="shared" si="3"/>
        <v>0</v>
      </c>
      <c r="G21" s="90">
        <v>0</v>
      </c>
      <c r="H21" s="92" t="str">
        <f t="shared" si="4"/>
        <v xml:space="preserve"> </v>
      </c>
      <c r="I21" s="68">
        <f t="shared" si="5"/>
        <v>0</v>
      </c>
      <c r="J21" s="90">
        <v>0</v>
      </c>
      <c r="K21" s="92" t="str">
        <f t="shared" si="6"/>
        <v xml:space="preserve"> </v>
      </c>
      <c r="L21" s="68">
        <f t="shared" si="7"/>
        <v>0</v>
      </c>
      <c r="M21" s="90">
        <v>0</v>
      </c>
      <c r="N21" s="92" t="str">
        <f t="shared" si="8"/>
        <v xml:space="preserve"> </v>
      </c>
      <c r="O21" s="68">
        <f t="shared" si="9"/>
        <v>0</v>
      </c>
      <c r="P21" s="90">
        <v>0</v>
      </c>
      <c r="Q21" s="92" t="str">
        <f t="shared" si="10"/>
        <v xml:space="preserve"> </v>
      </c>
      <c r="R21" s="68">
        <f t="shared" si="11"/>
        <v>0</v>
      </c>
      <c r="S21" s="90">
        <v>0</v>
      </c>
      <c r="T21" s="92" t="str">
        <f t="shared" si="12"/>
        <v xml:space="preserve"> </v>
      </c>
      <c r="U21" s="68">
        <f t="shared" si="13"/>
        <v>0</v>
      </c>
      <c r="V21" s="90">
        <v>0</v>
      </c>
      <c r="W21" s="92" t="str">
        <f t="shared" si="14"/>
        <v xml:space="preserve"> </v>
      </c>
      <c r="X21" s="68">
        <f t="shared" si="15"/>
        <v>0</v>
      </c>
      <c r="Y21" s="90">
        <v>0</v>
      </c>
      <c r="Z21" s="92" t="str">
        <f t="shared" si="16"/>
        <v xml:space="preserve"> </v>
      </c>
      <c r="AA21" s="68">
        <f t="shared" si="17"/>
        <v>0</v>
      </c>
      <c r="AB21" s="90">
        <v>0</v>
      </c>
      <c r="AC21" s="92" t="str">
        <f t="shared" si="18"/>
        <v xml:space="preserve"> </v>
      </c>
      <c r="AD21" s="68">
        <f t="shared" si="19"/>
        <v>0</v>
      </c>
      <c r="AE21" s="90">
        <v>0</v>
      </c>
      <c r="AF21" s="92" t="str">
        <f t="shared" si="20"/>
        <v xml:space="preserve"> </v>
      </c>
      <c r="AG21" s="68">
        <f t="shared" si="21"/>
        <v>0</v>
      </c>
      <c r="AH21" s="90">
        <v>0</v>
      </c>
      <c r="AI21" s="92" t="str">
        <f t="shared" si="22"/>
        <v xml:space="preserve"> </v>
      </c>
      <c r="AJ21" s="68">
        <f t="shared" si="23"/>
        <v>0</v>
      </c>
      <c r="AK21" s="90">
        <v>0</v>
      </c>
      <c r="AL21" s="92" t="str">
        <f t="shared" si="24"/>
        <v xml:space="preserve"> </v>
      </c>
      <c r="AM21" s="68">
        <f t="shared" si="25"/>
        <v>0</v>
      </c>
      <c r="AN21" s="90">
        <v>0</v>
      </c>
      <c r="AO21" s="92" t="str">
        <f t="shared" si="26"/>
        <v xml:space="preserve"> </v>
      </c>
      <c r="AP21" s="68">
        <f t="shared" si="27"/>
        <v>0</v>
      </c>
      <c r="AQ21" s="90">
        <v>0</v>
      </c>
      <c r="AR21" s="92" t="str">
        <f t="shared" si="28"/>
        <v xml:space="preserve"> </v>
      </c>
      <c r="AS21" s="68">
        <f t="shared" si="29"/>
        <v>0</v>
      </c>
      <c r="AT21" s="90">
        <v>0</v>
      </c>
      <c r="AU21" s="92" t="str">
        <f t="shared" si="30"/>
        <v xml:space="preserve"> </v>
      </c>
      <c r="AV21" s="68">
        <f t="shared" si="31"/>
        <v>0</v>
      </c>
      <c r="AW21" s="90">
        <v>0</v>
      </c>
      <c r="AX21" s="92" t="str">
        <f t="shared" si="32"/>
        <v xml:space="preserve"> </v>
      </c>
      <c r="AY21" s="68">
        <f t="shared" si="33"/>
        <v>0</v>
      </c>
      <c r="AZ21" s="90">
        <v>0</v>
      </c>
      <c r="BA21" s="92" t="str">
        <f t="shared" si="34"/>
        <v xml:space="preserve"> </v>
      </c>
      <c r="BB21" s="68">
        <f t="shared" si="35"/>
        <v>0</v>
      </c>
      <c r="BC21" s="90">
        <v>0</v>
      </c>
      <c r="BD21" s="92" t="str">
        <f t="shared" si="36"/>
        <v xml:space="preserve"> </v>
      </c>
      <c r="BE21" s="68">
        <f t="shared" si="37"/>
        <v>0</v>
      </c>
      <c r="BF21" s="90">
        <v>0</v>
      </c>
      <c r="BG21" s="92" t="str">
        <f t="shared" si="38"/>
        <v xml:space="preserve"> </v>
      </c>
      <c r="BH21" s="68">
        <f t="shared" si="39"/>
        <v>0</v>
      </c>
      <c r="BI21" s="90">
        <v>0</v>
      </c>
      <c r="BJ21" s="92" t="str">
        <f t="shared" si="40"/>
        <v xml:space="preserve"> </v>
      </c>
      <c r="BK21" s="68">
        <f t="shared" si="41"/>
        <v>0</v>
      </c>
      <c r="BL21" s="90">
        <v>0</v>
      </c>
      <c r="BM21" s="92" t="str">
        <f t="shared" si="42"/>
        <v xml:space="preserve"> </v>
      </c>
      <c r="BN21" s="68">
        <f t="shared" si="43"/>
        <v>0</v>
      </c>
      <c r="BO21" s="90">
        <v>0</v>
      </c>
      <c r="BP21" s="92" t="str">
        <f t="shared" si="44"/>
        <v xml:space="preserve"> </v>
      </c>
      <c r="BQ21" s="68">
        <f t="shared" si="45"/>
        <v>0</v>
      </c>
      <c r="BR21" s="90">
        <v>0</v>
      </c>
      <c r="BS21" s="92" t="str">
        <f t="shared" si="46"/>
        <v xml:space="preserve"> </v>
      </c>
      <c r="BT21" s="68">
        <f t="shared" si="47"/>
        <v>0</v>
      </c>
      <c r="BU21" s="90">
        <v>0</v>
      </c>
      <c r="BV21" s="92" t="str">
        <f t="shared" si="48"/>
        <v xml:space="preserve"> </v>
      </c>
      <c r="BW21" s="68">
        <f t="shared" si="49"/>
        <v>0</v>
      </c>
      <c r="BX21" s="90">
        <v>0</v>
      </c>
      <c r="BY21" s="92" t="str">
        <f t="shared" si="50"/>
        <v xml:space="preserve"> </v>
      </c>
      <c r="BZ21" s="68">
        <f t="shared" si="51"/>
        <v>0</v>
      </c>
      <c r="CA21" s="90">
        <v>0</v>
      </c>
      <c r="CB21" s="92" t="str">
        <f t="shared" si="52"/>
        <v xml:space="preserve"> </v>
      </c>
      <c r="CC21" s="68">
        <f t="shared" si="53"/>
        <v>0</v>
      </c>
      <c r="CD21" s="90">
        <v>0</v>
      </c>
      <c r="CE21" s="92" t="str">
        <f t="shared" si="54"/>
        <v xml:space="preserve"> </v>
      </c>
      <c r="CF21" s="68">
        <f t="shared" si="55"/>
        <v>0</v>
      </c>
      <c r="CG21" s="90">
        <v>0</v>
      </c>
      <c r="CH21" s="92" t="str">
        <f t="shared" si="56"/>
        <v xml:space="preserve"> </v>
      </c>
      <c r="CI21" s="68">
        <f t="shared" si="57"/>
        <v>0</v>
      </c>
      <c r="CJ21" s="90">
        <v>0</v>
      </c>
      <c r="CK21" s="92" t="str">
        <f t="shared" si="58"/>
        <v xml:space="preserve"> </v>
      </c>
      <c r="CL21" s="68">
        <f t="shared" si="59"/>
        <v>0</v>
      </c>
      <c r="CM21" s="90">
        <v>0</v>
      </c>
      <c r="CN21" s="70"/>
    </row>
    <row r="22" spans="1:92" ht="12.75" hidden="1" customHeight="1" outlineLevel="1" x14ac:dyDescent="0.2">
      <c r="A22" s="197">
        <f>'Stat Blocks'!A53</f>
        <v>53</v>
      </c>
      <c r="B22" s="92" t="str">
        <f t="shared" si="0"/>
        <v xml:space="preserve"> </v>
      </c>
      <c r="C22" s="68">
        <f t="shared" si="1"/>
        <v>0</v>
      </c>
      <c r="D22" s="90">
        <v>0</v>
      </c>
      <c r="E22" s="92" t="str">
        <f t="shared" si="2"/>
        <v xml:space="preserve"> </v>
      </c>
      <c r="F22" s="68">
        <f t="shared" si="3"/>
        <v>0</v>
      </c>
      <c r="G22" s="90">
        <v>0</v>
      </c>
      <c r="H22" s="92" t="str">
        <f t="shared" si="4"/>
        <v xml:space="preserve"> </v>
      </c>
      <c r="I22" s="68">
        <f t="shared" si="5"/>
        <v>0</v>
      </c>
      <c r="J22" s="90">
        <v>0</v>
      </c>
      <c r="K22" s="92" t="str">
        <f t="shared" si="6"/>
        <v xml:space="preserve"> </v>
      </c>
      <c r="L22" s="68">
        <f t="shared" si="7"/>
        <v>0</v>
      </c>
      <c r="M22" s="90">
        <v>0</v>
      </c>
      <c r="N22" s="92" t="str">
        <f t="shared" si="8"/>
        <v xml:space="preserve"> </v>
      </c>
      <c r="O22" s="68">
        <f t="shared" si="9"/>
        <v>0</v>
      </c>
      <c r="P22" s="90">
        <v>0</v>
      </c>
      <c r="Q22" s="92" t="str">
        <f t="shared" si="10"/>
        <v xml:space="preserve"> </v>
      </c>
      <c r="R22" s="68">
        <f t="shared" si="11"/>
        <v>0</v>
      </c>
      <c r="S22" s="90">
        <v>0</v>
      </c>
      <c r="T22" s="92" t="str">
        <f t="shared" si="12"/>
        <v xml:space="preserve"> </v>
      </c>
      <c r="U22" s="68">
        <f t="shared" si="13"/>
        <v>0</v>
      </c>
      <c r="V22" s="90">
        <v>0</v>
      </c>
      <c r="W22" s="92" t="str">
        <f t="shared" si="14"/>
        <v xml:space="preserve"> </v>
      </c>
      <c r="X22" s="68">
        <f t="shared" si="15"/>
        <v>0</v>
      </c>
      <c r="Y22" s="90">
        <v>0</v>
      </c>
      <c r="Z22" s="92" t="str">
        <f t="shared" si="16"/>
        <v xml:space="preserve"> </v>
      </c>
      <c r="AA22" s="68">
        <f t="shared" si="17"/>
        <v>0</v>
      </c>
      <c r="AB22" s="90">
        <v>0</v>
      </c>
      <c r="AC22" s="92" t="str">
        <f t="shared" si="18"/>
        <v xml:space="preserve"> </v>
      </c>
      <c r="AD22" s="68">
        <f t="shared" si="19"/>
        <v>0</v>
      </c>
      <c r="AE22" s="90">
        <v>0</v>
      </c>
      <c r="AF22" s="92" t="str">
        <f t="shared" si="20"/>
        <v xml:space="preserve"> </v>
      </c>
      <c r="AG22" s="68">
        <f t="shared" si="21"/>
        <v>0</v>
      </c>
      <c r="AH22" s="90">
        <v>0</v>
      </c>
      <c r="AI22" s="92" t="str">
        <f t="shared" si="22"/>
        <v xml:space="preserve"> </v>
      </c>
      <c r="AJ22" s="68">
        <f t="shared" si="23"/>
        <v>0</v>
      </c>
      <c r="AK22" s="90">
        <v>0</v>
      </c>
      <c r="AL22" s="92" t="str">
        <f t="shared" si="24"/>
        <v xml:space="preserve"> </v>
      </c>
      <c r="AM22" s="68">
        <f t="shared" si="25"/>
        <v>0</v>
      </c>
      <c r="AN22" s="90">
        <v>0</v>
      </c>
      <c r="AO22" s="92" t="str">
        <f t="shared" si="26"/>
        <v xml:space="preserve"> </v>
      </c>
      <c r="AP22" s="68">
        <f t="shared" si="27"/>
        <v>0</v>
      </c>
      <c r="AQ22" s="90">
        <v>0</v>
      </c>
      <c r="AR22" s="92" t="str">
        <f t="shared" si="28"/>
        <v xml:space="preserve"> </v>
      </c>
      <c r="AS22" s="68">
        <f t="shared" si="29"/>
        <v>0</v>
      </c>
      <c r="AT22" s="90">
        <v>0</v>
      </c>
      <c r="AU22" s="92" t="str">
        <f t="shared" si="30"/>
        <v xml:space="preserve"> </v>
      </c>
      <c r="AV22" s="68">
        <f t="shared" si="31"/>
        <v>0</v>
      </c>
      <c r="AW22" s="90">
        <v>0</v>
      </c>
      <c r="AX22" s="92" t="str">
        <f t="shared" si="32"/>
        <v xml:space="preserve"> </v>
      </c>
      <c r="AY22" s="68">
        <f t="shared" si="33"/>
        <v>0</v>
      </c>
      <c r="AZ22" s="90">
        <v>0</v>
      </c>
      <c r="BA22" s="92" t="str">
        <f t="shared" si="34"/>
        <v xml:space="preserve"> </v>
      </c>
      <c r="BB22" s="68">
        <f t="shared" si="35"/>
        <v>0</v>
      </c>
      <c r="BC22" s="90">
        <v>0</v>
      </c>
      <c r="BD22" s="92" t="str">
        <f t="shared" si="36"/>
        <v xml:space="preserve"> </v>
      </c>
      <c r="BE22" s="68">
        <f t="shared" si="37"/>
        <v>0</v>
      </c>
      <c r="BF22" s="90">
        <v>0</v>
      </c>
      <c r="BG22" s="92" t="str">
        <f t="shared" si="38"/>
        <v xml:space="preserve"> </v>
      </c>
      <c r="BH22" s="68">
        <f t="shared" si="39"/>
        <v>0</v>
      </c>
      <c r="BI22" s="90">
        <v>0</v>
      </c>
      <c r="BJ22" s="92" t="str">
        <f t="shared" si="40"/>
        <v xml:space="preserve"> </v>
      </c>
      <c r="BK22" s="68">
        <f t="shared" si="41"/>
        <v>0</v>
      </c>
      <c r="BL22" s="90">
        <v>0</v>
      </c>
      <c r="BM22" s="92" t="str">
        <f t="shared" si="42"/>
        <v xml:space="preserve"> </v>
      </c>
      <c r="BN22" s="68">
        <f t="shared" si="43"/>
        <v>0</v>
      </c>
      <c r="BO22" s="90">
        <v>0</v>
      </c>
      <c r="BP22" s="92" t="str">
        <f t="shared" si="44"/>
        <v xml:space="preserve"> </v>
      </c>
      <c r="BQ22" s="68">
        <f t="shared" si="45"/>
        <v>0</v>
      </c>
      <c r="BR22" s="90">
        <v>0</v>
      </c>
      <c r="BS22" s="92" t="str">
        <f t="shared" si="46"/>
        <v xml:space="preserve"> </v>
      </c>
      <c r="BT22" s="68">
        <f t="shared" si="47"/>
        <v>0</v>
      </c>
      <c r="BU22" s="90">
        <v>0</v>
      </c>
      <c r="BV22" s="92" t="str">
        <f t="shared" si="48"/>
        <v xml:space="preserve"> </v>
      </c>
      <c r="BW22" s="68">
        <f t="shared" si="49"/>
        <v>0</v>
      </c>
      <c r="BX22" s="90">
        <v>0</v>
      </c>
      <c r="BY22" s="92" t="str">
        <f t="shared" si="50"/>
        <v xml:space="preserve"> </v>
      </c>
      <c r="BZ22" s="68">
        <f t="shared" si="51"/>
        <v>0</v>
      </c>
      <c r="CA22" s="90">
        <v>0</v>
      </c>
      <c r="CB22" s="92" t="str">
        <f t="shared" si="52"/>
        <v xml:space="preserve"> </v>
      </c>
      <c r="CC22" s="68">
        <f t="shared" si="53"/>
        <v>0</v>
      </c>
      <c r="CD22" s="90">
        <v>0</v>
      </c>
      <c r="CE22" s="92" t="str">
        <f t="shared" si="54"/>
        <v xml:space="preserve"> </v>
      </c>
      <c r="CF22" s="68">
        <f t="shared" si="55"/>
        <v>0</v>
      </c>
      <c r="CG22" s="90">
        <v>0</v>
      </c>
      <c r="CH22" s="92" t="str">
        <f t="shared" si="56"/>
        <v xml:space="preserve"> </v>
      </c>
      <c r="CI22" s="68">
        <f t="shared" si="57"/>
        <v>0</v>
      </c>
      <c r="CJ22" s="90">
        <v>0</v>
      </c>
      <c r="CK22" s="92" t="str">
        <f t="shared" si="58"/>
        <v xml:space="preserve"> </v>
      </c>
      <c r="CL22" s="68">
        <f t="shared" si="59"/>
        <v>0</v>
      </c>
      <c r="CM22" s="90">
        <v>0</v>
      </c>
      <c r="CN22" s="70"/>
    </row>
    <row r="23" spans="1:92" ht="12.75" hidden="1" customHeight="1" outlineLevel="1" x14ac:dyDescent="0.2">
      <c r="A23" s="197">
        <f>'Stat Blocks'!A54</f>
        <v>54</v>
      </c>
      <c r="B23" s="92" t="str">
        <f t="shared" si="0"/>
        <v xml:space="preserve"> </v>
      </c>
      <c r="C23" s="68">
        <f t="shared" si="1"/>
        <v>0</v>
      </c>
      <c r="D23" s="90">
        <v>0</v>
      </c>
      <c r="E23" s="92" t="str">
        <f t="shared" si="2"/>
        <v xml:space="preserve"> </v>
      </c>
      <c r="F23" s="68">
        <f t="shared" si="3"/>
        <v>0</v>
      </c>
      <c r="G23" s="90">
        <v>0</v>
      </c>
      <c r="H23" s="92" t="str">
        <f t="shared" si="4"/>
        <v xml:space="preserve"> </v>
      </c>
      <c r="I23" s="68">
        <f t="shared" si="5"/>
        <v>0</v>
      </c>
      <c r="J23" s="90">
        <v>0</v>
      </c>
      <c r="K23" s="92" t="str">
        <f t="shared" si="6"/>
        <v xml:space="preserve"> </v>
      </c>
      <c r="L23" s="68">
        <f t="shared" si="7"/>
        <v>0</v>
      </c>
      <c r="M23" s="90">
        <v>0</v>
      </c>
      <c r="N23" s="92" t="str">
        <f t="shared" si="8"/>
        <v xml:space="preserve"> </v>
      </c>
      <c r="O23" s="68">
        <f t="shared" si="9"/>
        <v>0</v>
      </c>
      <c r="P23" s="90">
        <v>0</v>
      </c>
      <c r="Q23" s="92" t="str">
        <f t="shared" si="10"/>
        <v xml:space="preserve"> </v>
      </c>
      <c r="R23" s="68">
        <f t="shared" si="11"/>
        <v>0</v>
      </c>
      <c r="S23" s="90">
        <v>0</v>
      </c>
      <c r="T23" s="92" t="str">
        <f t="shared" si="12"/>
        <v xml:space="preserve"> </v>
      </c>
      <c r="U23" s="68">
        <f t="shared" si="13"/>
        <v>0</v>
      </c>
      <c r="V23" s="90">
        <v>0</v>
      </c>
      <c r="W23" s="92" t="str">
        <f t="shared" si="14"/>
        <v xml:space="preserve"> </v>
      </c>
      <c r="X23" s="68">
        <f t="shared" si="15"/>
        <v>0</v>
      </c>
      <c r="Y23" s="90">
        <v>0</v>
      </c>
      <c r="Z23" s="92" t="str">
        <f t="shared" si="16"/>
        <v xml:space="preserve"> </v>
      </c>
      <c r="AA23" s="68">
        <f t="shared" si="17"/>
        <v>0</v>
      </c>
      <c r="AB23" s="90">
        <v>0</v>
      </c>
      <c r="AC23" s="92" t="str">
        <f t="shared" si="18"/>
        <v xml:space="preserve"> </v>
      </c>
      <c r="AD23" s="68">
        <f t="shared" si="19"/>
        <v>0</v>
      </c>
      <c r="AE23" s="90">
        <v>0</v>
      </c>
      <c r="AF23" s="92" t="str">
        <f t="shared" si="20"/>
        <v xml:space="preserve"> </v>
      </c>
      <c r="AG23" s="68">
        <f t="shared" si="21"/>
        <v>0</v>
      </c>
      <c r="AH23" s="90">
        <v>0</v>
      </c>
      <c r="AI23" s="92" t="str">
        <f t="shared" si="22"/>
        <v xml:space="preserve"> </v>
      </c>
      <c r="AJ23" s="68">
        <f t="shared" si="23"/>
        <v>0</v>
      </c>
      <c r="AK23" s="90">
        <v>0</v>
      </c>
      <c r="AL23" s="92" t="str">
        <f t="shared" si="24"/>
        <v xml:space="preserve"> </v>
      </c>
      <c r="AM23" s="68">
        <f t="shared" si="25"/>
        <v>0</v>
      </c>
      <c r="AN23" s="90">
        <v>0</v>
      </c>
      <c r="AO23" s="92" t="str">
        <f t="shared" si="26"/>
        <v xml:space="preserve"> </v>
      </c>
      <c r="AP23" s="68">
        <f t="shared" si="27"/>
        <v>0</v>
      </c>
      <c r="AQ23" s="90">
        <v>0</v>
      </c>
      <c r="AR23" s="92" t="str">
        <f t="shared" si="28"/>
        <v xml:space="preserve"> </v>
      </c>
      <c r="AS23" s="68">
        <f t="shared" si="29"/>
        <v>0</v>
      </c>
      <c r="AT23" s="90">
        <v>0</v>
      </c>
      <c r="AU23" s="92" t="str">
        <f t="shared" si="30"/>
        <v xml:space="preserve"> </v>
      </c>
      <c r="AV23" s="68">
        <f t="shared" si="31"/>
        <v>0</v>
      </c>
      <c r="AW23" s="90">
        <v>0</v>
      </c>
      <c r="AX23" s="92" t="str">
        <f t="shared" si="32"/>
        <v xml:space="preserve"> </v>
      </c>
      <c r="AY23" s="68">
        <f t="shared" si="33"/>
        <v>0</v>
      </c>
      <c r="AZ23" s="90">
        <v>0</v>
      </c>
      <c r="BA23" s="92" t="str">
        <f t="shared" si="34"/>
        <v xml:space="preserve"> </v>
      </c>
      <c r="BB23" s="68">
        <f t="shared" si="35"/>
        <v>0</v>
      </c>
      <c r="BC23" s="90">
        <v>0</v>
      </c>
      <c r="BD23" s="92" t="str">
        <f t="shared" si="36"/>
        <v xml:space="preserve"> </v>
      </c>
      <c r="BE23" s="68">
        <f t="shared" si="37"/>
        <v>0</v>
      </c>
      <c r="BF23" s="90">
        <v>0</v>
      </c>
      <c r="BG23" s="92" t="str">
        <f t="shared" si="38"/>
        <v xml:space="preserve"> </v>
      </c>
      <c r="BH23" s="68">
        <f t="shared" si="39"/>
        <v>0</v>
      </c>
      <c r="BI23" s="90">
        <v>0</v>
      </c>
      <c r="BJ23" s="92" t="str">
        <f t="shared" si="40"/>
        <v xml:space="preserve"> </v>
      </c>
      <c r="BK23" s="68">
        <f t="shared" si="41"/>
        <v>0</v>
      </c>
      <c r="BL23" s="90">
        <v>0</v>
      </c>
      <c r="BM23" s="92" t="str">
        <f t="shared" si="42"/>
        <v xml:space="preserve"> </v>
      </c>
      <c r="BN23" s="68">
        <f t="shared" si="43"/>
        <v>0</v>
      </c>
      <c r="BO23" s="90">
        <v>0</v>
      </c>
      <c r="BP23" s="92" t="str">
        <f t="shared" si="44"/>
        <v xml:space="preserve"> </v>
      </c>
      <c r="BQ23" s="68">
        <f t="shared" si="45"/>
        <v>0</v>
      </c>
      <c r="BR23" s="90">
        <v>0</v>
      </c>
      <c r="BS23" s="92" t="str">
        <f t="shared" si="46"/>
        <v xml:space="preserve"> </v>
      </c>
      <c r="BT23" s="68">
        <f t="shared" si="47"/>
        <v>0</v>
      </c>
      <c r="BU23" s="90">
        <v>0</v>
      </c>
      <c r="BV23" s="92" t="str">
        <f t="shared" si="48"/>
        <v xml:space="preserve"> </v>
      </c>
      <c r="BW23" s="68">
        <f t="shared" si="49"/>
        <v>0</v>
      </c>
      <c r="BX23" s="90">
        <v>0</v>
      </c>
      <c r="BY23" s="92" t="str">
        <f t="shared" si="50"/>
        <v xml:space="preserve"> </v>
      </c>
      <c r="BZ23" s="68">
        <f t="shared" si="51"/>
        <v>0</v>
      </c>
      <c r="CA23" s="90">
        <v>0</v>
      </c>
      <c r="CB23" s="92" t="str">
        <f t="shared" si="52"/>
        <v xml:space="preserve"> </v>
      </c>
      <c r="CC23" s="68">
        <f t="shared" si="53"/>
        <v>0</v>
      </c>
      <c r="CD23" s="90">
        <v>0</v>
      </c>
      <c r="CE23" s="92" t="str">
        <f t="shared" si="54"/>
        <v xml:space="preserve"> </v>
      </c>
      <c r="CF23" s="68">
        <f t="shared" si="55"/>
        <v>0</v>
      </c>
      <c r="CG23" s="90">
        <v>0</v>
      </c>
      <c r="CH23" s="92" t="str">
        <f t="shared" si="56"/>
        <v xml:space="preserve"> </v>
      </c>
      <c r="CI23" s="68">
        <f t="shared" si="57"/>
        <v>0</v>
      </c>
      <c r="CJ23" s="90">
        <v>0</v>
      </c>
      <c r="CK23" s="92" t="str">
        <f t="shared" si="58"/>
        <v xml:space="preserve"> </v>
      </c>
      <c r="CL23" s="68">
        <f t="shared" si="59"/>
        <v>0</v>
      </c>
      <c r="CM23" s="90">
        <v>0</v>
      </c>
      <c r="CN23" s="70"/>
    </row>
    <row r="24" spans="1:92" ht="12.75" hidden="1" customHeight="1" outlineLevel="1" x14ac:dyDescent="0.2">
      <c r="A24" s="197">
        <f>'Stat Blocks'!A55</f>
        <v>55</v>
      </c>
      <c r="B24" s="92" t="str">
        <f t="shared" si="0"/>
        <v xml:space="preserve"> </v>
      </c>
      <c r="C24" s="68">
        <f t="shared" si="1"/>
        <v>0</v>
      </c>
      <c r="D24" s="90">
        <v>0</v>
      </c>
      <c r="E24" s="92" t="str">
        <f t="shared" si="2"/>
        <v xml:space="preserve"> </v>
      </c>
      <c r="F24" s="68">
        <f t="shared" si="3"/>
        <v>0</v>
      </c>
      <c r="G24" s="90">
        <v>0</v>
      </c>
      <c r="H24" s="92" t="str">
        <f t="shared" si="4"/>
        <v xml:space="preserve"> </v>
      </c>
      <c r="I24" s="68">
        <f t="shared" si="5"/>
        <v>0</v>
      </c>
      <c r="J24" s="90">
        <v>0</v>
      </c>
      <c r="K24" s="92" t="str">
        <f t="shared" si="6"/>
        <v xml:space="preserve"> </v>
      </c>
      <c r="L24" s="68">
        <f t="shared" si="7"/>
        <v>0</v>
      </c>
      <c r="M24" s="90">
        <v>0</v>
      </c>
      <c r="N24" s="92" t="str">
        <f t="shared" si="8"/>
        <v xml:space="preserve"> </v>
      </c>
      <c r="O24" s="68">
        <f t="shared" si="9"/>
        <v>0</v>
      </c>
      <c r="P24" s="90">
        <v>0</v>
      </c>
      <c r="Q24" s="92" t="str">
        <f t="shared" si="10"/>
        <v xml:space="preserve"> </v>
      </c>
      <c r="R24" s="68">
        <f t="shared" si="11"/>
        <v>0</v>
      </c>
      <c r="S24" s="90">
        <v>0</v>
      </c>
      <c r="T24" s="92" t="str">
        <f t="shared" si="12"/>
        <v xml:space="preserve"> </v>
      </c>
      <c r="U24" s="68">
        <f t="shared" si="13"/>
        <v>0</v>
      </c>
      <c r="V24" s="90">
        <v>0</v>
      </c>
      <c r="W24" s="92" t="str">
        <f t="shared" si="14"/>
        <v xml:space="preserve"> </v>
      </c>
      <c r="X24" s="68">
        <f t="shared" si="15"/>
        <v>0</v>
      </c>
      <c r="Y24" s="90">
        <v>0</v>
      </c>
      <c r="Z24" s="92" t="str">
        <f t="shared" si="16"/>
        <v xml:space="preserve"> </v>
      </c>
      <c r="AA24" s="68">
        <f t="shared" si="17"/>
        <v>0</v>
      </c>
      <c r="AB24" s="90">
        <v>0</v>
      </c>
      <c r="AC24" s="92" t="str">
        <f t="shared" si="18"/>
        <v xml:space="preserve"> </v>
      </c>
      <c r="AD24" s="68">
        <f t="shared" si="19"/>
        <v>0</v>
      </c>
      <c r="AE24" s="90">
        <v>0</v>
      </c>
      <c r="AF24" s="92" t="str">
        <f t="shared" si="20"/>
        <v xml:space="preserve"> </v>
      </c>
      <c r="AG24" s="68">
        <f t="shared" si="21"/>
        <v>0</v>
      </c>
      <c r="AH24" s="90">
        <v>0</v>
      </c>
      <c r="AI24" s="92" t="str">
        <f t="shared" si="22"/>
        <v xml:space="preserve"> </v>
      </c>
      <c r="AJ24" s="68">
        <f t="shared" si="23"/>
        <v>0</v>
      </c>
      <c r="AK24" s="90">
        <v>0</v>
      </c>
      <c r="AL24" s="92" t="str">
        <f t="shared" si="24"/>
        <v xml:space="preserve"> </v>
      </c>
      <c r="AM24" s="68">
        <f t="shared" si="25"/>
        <v>0</v>
      </c>
      <c r="AN24" s="90">
        <v>0</v>
      </c>
      <c r="AO24" s="92" t="str">
        <f t="shared" si="26"/>
        <v xml:space="preserve"> </v>
      </c>
      <c r="AP24" s="68">
        <f t="shared" si="27"/>
        <v>0</v>
      </c>
      <c r="AQ24" s="90">
        <v>0</v>
      </c>
      <c r="AR24" s="92" t="str">
        <f t="shared" si="28"/>
        <v xml:space="preserve"> </v>
      </c>
      <c r="AS24" s="68">
        <f t="shared" si="29"/>
        <v>0</v>
      </c>
      <c r="AT24" s="90">
        <v>0</v>
      </c>
      <c r="AU24" s="92" t="str">
        <f t="shared" si="30"/>
        <v xml:space="preserve"> </v>
      </c>
      <c r="AV24" s="68">
        <f t="shared" si="31"/>
        <v>0</v>
      </c>
      <c r="AW24" s="90">
        <v>0</v>
      </c>
      <c r="AX24" s="92" t="str">
        <f t="shared" si="32"/>
        <v xml:space="preserve"> </v>
      </c>
      <c r="AY24" s="68">
        <f t="shared" si="33"/>
        <v>0</v>
      </c>
      <c r="AZ24" s="90">
        <v>0</v>
      </c>
      <c r="BA24" s="92" t="str">
        <f t="shared" si="34"/>
        <v xml:space="preserve"> </v>
      </c>
      <c r="BB24" s="68">
        <f t="shared" si="35"/>
        <v>0</v>
      </c>
      <c r="BC24" s="90">
        <v>0</v>
      </c>
      <c r="BD24" s="92" t="str">
        <f t="shared" si="36"/>
        <v xml:space="preserve"> </v>
      </c>
      <c r="BE24" s="68">
        <f t="shared" si="37"/>
        <v>0</v>
      </c>
      <c r="BF24" s="90">
        <v>0</v>
      </c>
      <c r="BG24" s="92" t="str">
        <f t="shared" si="38"/>
        <v xml:space="preserve"> </v>
      </c>
      <c r="BH24" s="68">
        <f t="shared" si="39"/>
        <v>0</v>
      </c>
      <c r="BI24" s="90">
        <v>0</v>
      </c>
      <c r="BJ24" s="92" t="str">
        <f t="shared" si="40"/>
        <v xml:space="preserve"> </v>
      </c>
      <c r="BK24" s="68">
        <f t="shared" si="41"/>
        <v>0</v>
      </c>
      <c r="BL24" s="90">
        <v>0</v>
      </c>
      <c r="BM24" s="92" t="str">
        <f t="shared" si="42"/>
        <v xml:space="preserve"> </v>
      </c>
      <c r="BN24" s="68">
        <f t="shared" si="43"/>
        <v>0</v>
      </c>
      <c r="BO24" s="90">
        <v>0</v>
      </c>
      <c r="BP24" s="92" t="str">
        <f t="shared" si="44"/>
        <v xml:space="preserve"> </v>
      </c>
      <c r="BQ24" s="68">
        <f t="shared" si="45"/>
        <v>0</v>
      </c>
      <c r="BR24" s="90">
        <v>0</v>
      </c>
      <c r="BS24" s="92" t="str">
        <f t="shared" si="46"/>
        <v xml:space="preserve"> </v>
      </c>
      <c r="BT24" s="68">
        <f t="shared" si="47"/>
        <v>0</v>
      </c>
      <c r="BU24" s="90">
        <v>0</v>
      </c>
      <c r="BV24" s="92" t="str">
        <f t="shared" si="48"/>
        <v xml:space="preserve"> </v>
      </c>
      <c r="BW24" s="68">
        <f t="shared" si="49"/>
        <v>0</v>
      </c>
      <c r="BX24" s="90">
        <v>0</v>
      </c>
      <c r="BY24" s="92" t="str">
        <f t="shared" si="50"/>
        <v xml:space="preserve"> </v>
      </c>
      <c r="BZ24" s="68">
        <f t="shared" si="51"/>
        <v>0</v>
      </c>
      <c r="CA24" s="90">
        <v>0</v>
      </c>
      <c r="CB24" s="92" t="str">
        <f t="shared" si="52"/>
        <v xml:space="preserve"> </v>
      </c>
      <c r="CC24" s="68">
        <f t="shared" si="53"/>
        <v>0</v>
      </c>
      <c r="CD24" s="90">
        <v>0</v>
      </c>
      <c r="CE24" s="92" t="str">
        <f t="shared" si="54"/>
        <v xml:space="preserve"> </v>
      </c>
      <c r="CF24" s="68">
        <f t="shared" si="55"/>
        <v>0</v>
      </c>
      <c r="CG24" s="90">
        <v>0</v>
      </c>
      <c r="CH24" s="92" t="str">
        <f t="shared" si="56"/>
        <v xml:space="preserve"> </v>
      </c>
      <c r="CI24" s="68">
        <f t="shared" si="57"/>
        <v>0</v>
      </c>
      <c r="CJ24" s="90">
        <v>0</v>
      </c>
      <c r="CK24" s="92" t="str">
        <f t="shared" si="58"/>
        <v xml:space="preserve"> </v>
      </c>
      <c r="CL24" s="68">
        <f t="shared" si="59"/>
        <v>0</v>
      </c>
      <c r="CM24" s="90">
        <v>0</v>
      </c>
      <c r="CN24" s="70"/>
    </row>
    <row r="25" spans="1:92" ht="13.5" collapsed="1" thickBot="1" x14ac:dyDescent="0.25">
      <c r="A25" s="197">
        <f>'Stat Blocks'!A56</f>
        <v>56</v>
      </c>
      <c r="B25" s="93" t="str">
        <f t="shared" si="0"/>
        <v xml:space="preserve"> </v>
      </c>
      <c r="C25" s="69">
        <f t="shared" si="1"/>
        <v>0</v>
      </c>
      <c r="D25" s="91">
        <v>0</v>
      </c>
      <c r="E25" s="93" t="str">
        <f t="shared" si="2"/>
        <v xml:space="preserve"> </v>
      </c>
      <c r="F25" s="69">
        <f t="shared" si="3"/>
        <v>0</v>
      </c>
      <c r="G25" s="91">
        <v>0</v>
      </c>
      <c r="H25" s="93" t="str">
        <f t="shared" si="4"/>
        <v xml:space="preserve"> </v>
      </c>
      <c r="I25" s="69">
        <f t="shared" si="5"/>
        <v>0</v>
      </c>
      <c r="J25" s="91">
        <v>0</v>
      </c>
      <c r="K25" s="93" t="str">
        <f t="shared" si="6"/>
        <v xml:space="preserve"> </v>
      </c>
      <c r="L25" s="69">
        <f t="shared" si="7"/>
        <v>0</v>
      </c>
      <c r="M25" s="91">
        <v>0</v>
      </c>
      <c r="N25" s="93" t="str">
        <f t="shared" si="8"/>
        <v xml:space="preserve"> </v>
      </c>
      <c r="O25" s="69">
        <f t="shared" si="9"/>
        <v>0</v>
      </c>
      <c r="P25" s="91">
        <v>0</v>
      </c>
      <c r="Q25" s="93" t="str">
        <f t="shared" si="10"/>
        <v xml:space="preserve"> </v>
      </c>
      <c r="R25" s="69">
        <f t="shared" si="11"/>
        <v>0</v>
      </c>
      <c r="S25" s="91">
        <v>0</v>
      </c>
      <c r="T25" s="93" t="str">
        <f t="shared" si="12"/>
        <v xml:space="preserve"> </v>
      </c>
      <c r="U25" s="69">
        <f t="shared" si="13"/>
        <v>0</v>
      </c>
      <c r="V25" s="91">
        <v>0</v>
      </c>
      <c r="W25" s="93" t="str">
        <f t="shared" si="14"/>
        <v xml:space="preserve"> </v>
      </c>
      <c r="X25" s="69">
        <f t="shared" si="15"/>
        <v>0</v>
      </c>
      <c r="Y25" s="91">
        <v>0</v>
      </c>
      <c r="Z25" s="93" t="str">
        <f t="shared" si="16"/>
        <v xml:space="preserve"> </v>
      </c>
      <c r="AA25" s="69">
        <f t="shared" si="17"/>
        <v>0</v>
      </c>
      <c r="AB25" s="91">
        <v>0</v>
      </c>
      <c r="AC25" s="93" t="str">
        <f t="shared" si="18"/>
        <v xml:space="preserve"> </v>
      </c>
      <c r="AD25" s="69">
        <f t="shared" si="19"/>
        <v>0</v>
      </c>
      <c r="AE25" s="91">
        <v>0</v>
      </c>
      <c r="AF25" s="93" t="str">
        <f t="shared" si="20"/>
        <v xml:space="preserve"> </v>
      </c>
      <c r="AG25" s="69">
        <f t="shared" si="21"/>
        <v>0</v>
      </c>
      <c r="AH25" s="91">
        <v>0</v>
      </c>
      <c r="AI25" s="93" t="str">
        <f t="shared" si="22"/>
        <v xml:space="preserve"> </v>
      </c>
      <c r="AJ25" s="69">
        <f t="shared" si="23"/>
        <v>0</v>
      </c>
      <c r="AK25" s="91">
        <v>0</v>
      </c>
      <c r="AL25" s="93" t="str">
        <f t="shared" si="24"/>
        <v xml:space="preserve"> </v>
      </c>
      <c r="AM25" s="69">
        <f t="shared" si="25"/>
        <v>0</v>
      </c>
      <c r="AN25" s="91">
        <v>0</v>
      </c>
      <c r="AO25" s="93" t="str">
        <f t="shared" si="26"/>
        <v xml:space="preserve"> </v>
      </c>
      <c r="AP25" s="69">
        <f t="shared" si="27"/>
        <v>0</v>
      </c>
      <c r="AQ25" s="91">
        <v>0</v>
      </c>
      <c r="AR25" s="93" t="str">
        <f t="shared" si="28"/>
        <v xml:space="preserve"> </v>
      </c>
      <c r="AS25" s="69">
        <f t="shared" si="29"/>
        <v>0</v>
      </c>
      <c r="AT25" s="91">
        <v>0</v>
      </c>
      <c r="AU25" s="93" t="str">
        <f t="shared" si="30"/>
        <v xml:space="preserve"> </v>
      </c>
      <c r="AV25" s="69">
        <f t="shared" si="31"/>
        <v>0</v>
      </c>
      <c r="AW25" s="91">
        <v>0</v>
      </c>
      <c r="AX25" s="93" t="str">
        <f t="shared" si="32"/>
        <v xml:space="preserve"> </v>
      </c>
      <c r="AY25" s="69">
        <f t="shared" si="33"/>
        <v>0</v>
      </c>
      <c r="AZ25" s="91">
        <v>0</v>
      </c>
      <c r="BA25" s="93" t="str">
        <f t="shared" si="34"/>
        <v xml:space="preserve"> </v>
      </c>
      <c r="BB25" s="69">
        <f t="shared" si="35"/>
        <v>0</v>
      </c>
      <c r="BC25" s="91">
        <v>0</v>
      </c>
      <c r="BD25" s="93" t="str">
        <f t="shared" si="36"/>
        <v xml:space="preserve"> </v>
      </c>
      <c r="BE25" s="69">
        <f t="shared" si="37"/>
        <v>0</v>
      </c>
      <c r="BF25" s="91">
        <v>0</v>
      </c>
      <c r="BG25" s="93" t="str">
        <f t="shared" si="38"/>
        <v xml:space="preserve"> </v>
      </c>
      <c r="BH25" s="69">
        <f t="shared" si="39"/>
        <v>0</v>
      </c>
      <c r="BI25" s="91">
        <v>0</v>
      </c>
      <c r="BJ25" s="93" t="str">
        <f t="shared" si="40"/>
        <v xml:space="preserve"> </v>
      </c>
      <c r="BK25" s="69">
        <f t="shared" si="41"/>
        <v>0</v>
      </c>
      <c r="BL25" s="91">
        <v>0</v>
      </c>
      <c r="BM25" s="93" t="str">
        <f t="shared" si="42"/>
        <v xml:space="preserve"> </v>
      </c>
      <c r="BN25" s="69">
        <f t="shared" si="43"/>
        <v>0</v>
      </c>
      <c r="BO25" s="91">
        <v>0</v>
      </c>
      <c r="BP25" s="93" t="str">
        <f t="shared" si="44"/>
        <v xml:space="preserve"> </v>
      </c>
      <c r="BQ25" s="69">
        <f t="shared" si="45"/>
        <v>0</v>
      </c>
      <c r="BR25" s="91">
        <v>0</v>
      </c>
      <c r="BS25" s="93" t="str">
        <f t="shared" si="46"/>
        <v xml:space="preserve"> </v>
      </c>
      <c r="BT25" s="69">
        <f t="shared" si="47"/>
        <v>0</v>
      </c>
      <c r="BU25" s="91">
        <v>0</v>
      </c>
      <c r="BV25" s="93" t="str">
        <f t="shared" si="48"/>
        <v xml:space="preserve"> </v>
      </c>
      <c r="BW25" s="69">
        <f t="shared" si="49"/>
        <v>0</v>
      </c>
      <c r="BX25" s="91">
        <v>0</v>
      </c>
      <c r="BY25" s="93" t="str">
        <f t="shared" si="50"/>
        <v xml:space="preserve"> </v>
      </c>
      <c r="BZ25" s="69">
        <f t="shared" si="51"/>
        <v>0</v>
      </c>
      <c r="CA25" s="91">
        <v>0</v>
      </c>
      <c r="CB25" s="93" t="str">
        <f t="shared" si="52"/>
        <v xml:space="preserve"> </v>
      </c>
      <c r="CC25" s="69">
        <f t="shared" si="53"/>
        <v>0</v>
      </c>
      <c r="CD25" s="91">
        <v>0</v>
      </c>
      <c r="CE25" s="93" t="str">
        <f t="shared" si="54"/>
        <v xml:space="preserve"> </v>
      </c>
      <c r="CF25" s="69">
        <f t="shared" si="55"/>
        <v>0</v>
      </c>
      <c r="CG25" s="91">
        <v>0</v>
      </c>
      <c r="CH25" s="93" t="str">
        <f t="shared" si="56"/>
        <v xml:space="preserve"> </v>
      </c>
      <c r="CI25" s="69">
        <f t="shared" si="57"/>
        <v>0</v>
      </c>
      <c r="CJ25" s="91">
        <v>0</v>
      </c>
      <c r="CK25" s="93" t="str">
        <f t="shared" si="58"/>
        <v xml:space="preserve"> </v>
      </c>
      <c r="CL25" s="69">
        <f t="shared" si="59"/>
        <v>0</v>
      </c>
      <c r="CM25" s="91">
        <v>0</v>
      </c>
      <c r="CN25" s="70"/>
    </row>
    <row r="26" spans="1:92" s="62" customFormat="1" ht="15.75" customHeight="1" thickBot="1" x14ac:dyDescent="0.25">
      <c r="A26" s="244" t="s">
        <v>392</v>
      </c>
      <c r="B26" s="245" t="str">
        <f>B4</f>
        <v>Battle Strike</v>
      </c>
      <c r="C26" s="246"/>
      <c r="D26" s="247"/>
      <c r="E26" s="235" t="s">
        <v>71</v>
      </c>
      <c r="F26" s="236"/>
      <c r="G26" s="237"/>
      <c r="H26" s="235" t="s">
        <v>506</v>
      </c>
      <c r="I26" s="236"/>
      <c r="J26" s="237"/>
      <c r="K26" s="235" t="s">
        <v>71</v>
      </c>
      <c r="L26" s="236"/>
      <c r="M26" s="237"/>
      <c r="N26" s="235" t="s">
        <v>71</v>
      </c>
      <c r="O26" s="236"/>
      <c r="P26" s="237"/>
      <c r="Q26" s="235" t="s">
        <v>71</v>
      </c>
      <c r="R26" s="236"/>
      <c r="S26" s="237"/>
      <c r="T26" s="235" t="s">
        <v>71</v>
      </c>
      <c r="U26" s="236"/>
      <c r="V26" s="237"/>
      <c r="W26" s="235" t="s">
        <v>71</v>
      </c>
      <c r="X26" s="236"/>
      <c r="Y26" s="237"/>
      <c r="Z26" s="235" t="s">
        <v>71</v>
      </c>
      <c r="AA26" s="236"/>
      <c r="AB26" s="237"/>
      <c r="AC26" s="235" t="s">
        <v>71</v>
      </c>
      <c r="AD26" s="236"/>
      <c r="AE26" s="237"/>
      <c r="AF26" s="235" t="s">
        <v>71</v>
      </c>
      <c r="AG26" s="236"/>
      <c r="AH26" s="237"/>
      <c r="AI26" s="235" t="s">
        <v>71</v>
      </c>
      <c r="AJ26" s="236"/>
      <c r="AK26" s="237"/>
      <c r="AL26" s="235" t="s">
        <v>71</v>
      </c>
      <c r="AM26" s="236"/>
      <c r="AN26" s="237"/>
      <c r="AO26" s="235" t="s">
        <v>71</v>
      </c>
      <c r="AP26" s="236"/>
      <c r="AQ26" s="237"/>
      <c r="AR26" s="235" t="s">
        <v>71</v>
      </c>
      <c r="AS26" s="236"/>
      <c r="AT26" s="237"/>
      <c r="AU26" s="235" t="s">
        <v>71</v>
      </c>
      <c r="AV26" s="236"/>
      <c r="AW26" s="237"/>
      <c r="AX26" s="235" t="s">
        <v>71</v>
      </c>
      <c r="AY26" s="236"/>
      <c r="AZ26" s="237"/>
      <c r="BA26" s="235" t="s">
        <v>71</v>
      </c>
      <c r="BB26" s="236"/>
      <c r="BC26" s="237"/>
      <c r="BD26" s="235" t="s">
        <v>71</v>
      </c>
      <c r="BE26" s="236"/>
      <c r="BF26" s="237"/>
      <c r="BG26" s="235" t="s">
        <v>71</v>
      </c>
      <c r="BH26" s="236"/>
      <c r="BI26" s="237"/>
      <c r="BJ26" s="235" t="s">
        <v>71</v>
      </c>
      <c r="BK26" s="236"/>
      <c r="BL26" s="237"/>
      <c r="BM26" s="235" t="s">
        <v>71</v>
      </c>
      <c r="BN26" s="236"/>
      <c r="BO26" s="237"/>
      <c r="BP26" s="235" t="s">
        <v>71</v>
      </c>
      <c r="BQ26" s="236"/>
      <c r="BR26" s="237"/>
      <c r="BS26" s="235" t="s">
        <v>71</v>
      </c>
      <c r="BT26" s="236"/>
      <c r="BU26" s="237"/>
      <c r="BV26" s="235" t="s">
        <v>71</v>
      </c>
      <c r="BW26" s="236"/>
      <c r="BX26" s="237"/>
      <c r="BY26" s="235" t="s">
        <v>71</v>
      </c>
      <c r="BZ26" s="236"/>
      <c r="CA26" s="237"/>
      <c r="CB26" s="235" t="s">
        <v>71</v>
      </c>
      <c r="CC26" s="236"/>
      <c r="CD26" s="237"/>
      <c r="CE26" s="235" t="s">
        <v>71</v>
      </c>
      <c r="CF26" s="236"/>
      <c r="CG26" s="237"/>
      <c r="CH26" s="235" t="s">
        <v>71</v>
      </c>
      <c r="CI26" s="236"/>
      <c r="CJ26" s="237"/>
      <c r="CK26" s="235" t="s">
        <v>71</v>
      </c>
      <c r="CL26" s="236"/>
      <c r="CM26" s="237"/>
      <c r="CN26" s="202"/>
    </row>
    <row r="27" spans="1:92" s="62" customFormat="1" ht="14.25" customHeight="1" x14ac:dyDescent="0.2">
      <c r="A27" s="244"/>
      <c r="B27" s="238" t="str">
        <f>"["&amp;VLOOKUP(B$26,FPlookup,2,FALSE)&amp;"]"</f>
        <v>[]</v>
      </c>
      <c r="C27" s="239"/>
      <c r="D27" s="240"/>
      <c r="E27" s="238" t="str">
        <f>"["&amp;VLOOKUP(E$26,FPlookup,2,FALSE)&amp;"]"</f>
        <v>[]</v>
      </c>
      <c r="F27" s="239"/>
      <c r="G27" s="240"/>
      <c r="H27" s="238" t="str">
        <f>"["&amp;VLOOKUP(H$26,FPlookup,2,FALSE)&amp;"]"</f>
        <v>[telekinetic]</v>
      </c>
      <c r="I27" s="239"/>
      <c r="J27" s="240"/>
      <c r="K27" s="238" t="str">
        <f>"["&amp;VLOOKUP(K$26,FPlookup,2,FALSE)&amp;"]"</f>
        <v>[]</v>
      </c>
      <c r="L27" s="239"/>
      <c r="M27" s="240"/>
      <c r="N27" s="238" t="str">
        <f>"["&amp;VLOOKUP(N$26,FPlookup,2,FALSE)&amp;"]"</f>
        <v>[]</v>
      </c>
      <c r="O27" s="239"/>
      <c r="P27" s="240"/>
      <c r="Q27" s="238" t="str">
        <f>"["&amp;VLOOKUP(Q$26,FPlookup,2,FALSE)&amp;"]"</f>
        <v>[]</v>
      </c>
      <c r="R27" s="239"/>
      <c r="S27" s="240"/>
      <c r="T27" s="238" t="str">
        <f>"["&amp;VLOOKUP(T$26,FPlookup,2,FALSE)&amp;"]"</f>
        <v>[]</v>
      </c>
      <c r="U27" s="239"/>
      <c r="V27" s="240"/>
      <c r="W27" s="238" t="str">
        <f>"["&amp;VLOOKUP(W$26,FPlookup,2,FALSE)&amp;"]"</f>
        <v>[]</v>
      </c>
      <c r="X27" s="239"/>
      <c r="Y27" s="240"/>
      <c r="Z27" s="238" t="str">
        <f>"["&amp;VLOOKUP(Z$26,FPlookup,2,FALSE)&amp;"]"</f>
        <v>[]</v>
      </c>
      <c r="AA27" s="239"/>
      <c r="AB27" s="240"/>
      <c r="AC27" s="238" t="str">
        <f>"["&amp;VLOOKUP(AC$26,FPlookup,2,FALSE)&amp;"]"</f>
        <v>[]</v>
      </c>
      <c r="AD27" s="239"/>
      <c r="AE27" s="240"/>
      <c r="AF27" s="238" t="str">
        <f>"["&amp;VLOOKUP(AF$26,FPlookup,2,FALSE)&amp;"]"</f>
        <v>[]</v>
      </c>
      <c r="AG27" s="239"/>
      <c r="AH27" s="240"/>
      <c r="AI27" s="238" t="str">
        <f>"["&amp;VLOOKUP(AI$26,FPlookup,2,FALSE)&amp;"]"</f>
        <v>[]</v>
      </c>
      <c r="AJ27" s="239"/>
      <c r="AK27" s="240"/>
      <c r="AL27" s="238" t="str">
        <f>"["&amp;VLOOKUP(AL$26,FPlookup,2,FALSE)&amp;"]"</f>
        <v>[]</v>
      </c>
      <c r="AM27" s="239"/>
      <c r="AN27" s="240"/>
      <c r="AO27" s="238" t="str">
        <f>"["&amp;VLOOKUP(AO$26,FPlookup,2,FALSE)&amp;"]"</f>
        <v>[]</v>
      </c>
      <c r="AP27" s="239"/>
      <c r="AQ27" s="240"/>
      <c r="AR27" s="238" t="str">
        <f>"["&amp;VLOOKUP(AR$26,FPlookup,2,FALSE)&amp;"]"</f>
        <v>[]</v>
      </c>
      <c r="AS27" s="239"/>
      <c r="AT27" s="240"/>
      <c r="AU27" s="238" t="str">
        <f>"["&amp;VLOOKUP(AU$26,FPlookup,2,FALSE)&amp;"]"</f>
        <v>[]</v>
      </c>
      <c r="AV27" s="239"/>
      <c r="AW27" s="240"/>
      <c r="AX27" s="238" t="str">
        <f>"["&amp;VLOOKUP(AX$26,FPlookup,2,FALSE)&amp;"]"</f>
        <v>[]</v>
      </c>
      <c r="AY27" s="239"/>
      <c r="AZ27" s="240"/>
      <c r="BA27" s="238" t="str">
        <f>"["&amp;VLOOKUP(BA$26,FPlookup,2,FALSE)&amp;"]"</f>
        <v>[]</v>
      </c>
      <c r="BB27" s="239"/>
      <c r="BC27" s="240"/>
      <c r="BD27" s="238" t="str">
        <f>"["&amp;VLOOKUP(BD$26,FPlookup,2,FALSE)&amp;"]"</f>
        <v>[]</v>
      </c>
      <c r="BE27" s="239"/>
      <c r="BF27" s="240"/>
      <c r="BG27" s="238" t="str">
        <f>"["&amp;VLOOKUP(BG$26,FPlookup,2,FALSE)&amp;"]"</f>
        <v>[]</v>
      </c>
      <c r="BH27" s="239"/>
      <c r="BI27" s="240"/>
      <c r="BJ27" s="238" t="str">
        <f>"["&amp;VLOOKUP(BJ$26,FPlookup,2,FALSE)&amp;"]"</f>
        <v>[]</v>
      </c>
      <c r="BK27" s="239"/>
      <c r="BL27" s="240"/>
      <c r="BM27" s="238" t="str">
        <f>"["&amp;VLOOKUP(BM$26,FPlookup,2,FALSE)&amp;"]"</f>
        <v>[]</v>
      </c>
      <c r="BN27" s="239"/>
      <c r="BO27" s="240"/>
      <c r="BP27" s="238" t="str">
        <f>"["&amp;VLOOKUP(BP$26,FPlookup,2,FALSE)&amp;"]"</f>
        <v>[]</v>
      </c>
      <c r="BQ27" s="239"/>
      <c r="BR27" s="240"/>
      <c r="BS27" s="238" t="str">
        <f>"["&amp;VLOOKUP(BS$26,FPlookup,2,FALSE)&amp;"]"</f>
        <v>[]</v>
      </c>
      <c r="BT27" s="239"/>
      <c r="BU27" s="240"/>
      <c r="BV27" s="238" t="str">
        <f>"["&amp;VLOOKUP(BV$26,FPlookup,2,FALSE)&amp;"]"</f>
        <v>[]</v>
      </c>
      <c r="BW27" s="239"/>
      <c r="BX27" s="240"/>
      <c r="BY27" s="238" t="str">
        <f>"["&amp;VLOOKUP(BY$26,FPlookup,2,FALSE)&amp;"]"</f>
        <v>[]</v>
      </c>
      <c r="BZ27" s="239"/>
      <c r="CA27" s="240"/>
      <c r="CB27" s="238" t="str">
        <f>"["&amp;VLOOKUP(CB$26,FPlookup,2,FALSE)&amp;"]"</f>
        <v>[]</v>
      </c>
      <c r="CC27" s="239"/>
      <c r="CD27" s="240"/>
      <c r="CE27" s="238" t="str">
        <f>"["&amp;VLOOKUP(CE$26,FPlookup,2,FALSE)&amp;"]"</f>
        <v>[]</v>
      </c>
      <c r="CF27" s="239"/>
      <c r="CG27" s="240"/>
      <c r="CH27" s="238" t="str">
        <f>"["&amp;VLOOKUP(CH$26,FPlookup,2,FALSE)&amp;"]"</f>
        <v>[]</v>
      </c>
      <c r="CI27" s="239"/>
      <c r="CJ27" s="240"/>
      <c r="CK27" s="238" t="str">
        <f>"["&amp;VLOOKUP(CK$26,FPlookup,2,FALSE)&amp;"]"</f>
        <v>[]</v>
      </c>
      <c r="CL27" s="239"/>
      <c r="CM27" s="240"/>
      <c r="CN27" s="202"/>
    </row>
    <row r="28" spans="1:92" s="165" customFormat="1" ht="159.75" customHeight="1" thickBot="1" x14ac:dyDescent="0.25">
      <c r="A28" s="244"/>
      <c r="B28" s="241" t="str">
        <f>VLOOKUP(B26,FPlookup,14,FALSE)</f>
        <v>Battle Strike (swift; you) 
DC 15: +1 next attack made before end of next turn, gain +1d6 damage 
DC 20: as DC 15 but gain +2d6 damage 
DC 25: as DC 15 but gain +3d6 damage 
Spend a Force Point to deal an additional +2d6 damage</v>
      </c>
      <c r="C28" s="242"/>
      <c r="D28" s="243"/>
      <c r="E28" s="241" t="str">
        <f>VLOOKUP(E26,FPlookup,14,FALSE)</f>
        <v xml:space="preserve"> </v>
      </c>
      <c r="F28" s="242"/>
      <c r="G28" s="243"/>
      <c r="H28" s="241" t="str">
        <f>VLOOKUP(H26,FPlookup,14,FALSE)</f>
        <v>Force Whirlwind (standard; one creature or driod within 12 squares and line of sight) • Telekinetic
+17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v>
      </c>
      <c r="I28" s="242"/>
      <c r="J28" s="243"/>
      <c r="K28" s="241" t="str">
        <f>VLOOKUP(K26,FPlookup,14,FALSE)</f>
        <v xml:space="preserve"> </v>
      </c>
      <c r="L28" s="242"/>
      <c r="M28" s="243"/>
      <c r="N28" s="241" t="str">
        <f>VLOOKUP(N26,FPlookup,14,FALSE)</f>
        <v xml:space="preserve"> </v>
      </c>
      <c r="O28" s="242"/>
      <c r="P28" s="243"/>
      <c r="Q28" s="241" t="str">
        <f>VLOOKUP(Q26,FPlookup,14,FALSE)</f>
        <v xml:space="preserve"> </v>
      </c>
      <c r="R28" s="242"/>
      <c r="S28" s="243"/>
      <c r="T28" s="241" t="str">
        <f>VLOOKUP(T26,FPlookup,14,FALSE)</f>
        <v xml:space="preserve"> </v>
      </c>
      <c r="U28" s="242"/>
      <c r="V28" s="243"/>
      <c r="W28" s="241" t="str">
        <f>VLOOKUP(W26,FPlookup,14,FALSE)</f>
        <v xml:space="preserve"> </v>
      </c>
      <c r="X28" s="242"/>
      <c r="Y28" s="243"/>
      <c r="Z28" s="241" t="str">
        <f>VLOOKUP(Z26,FPlookup,14,FALSE)</f>
        <v xml:space="preserve"> </v>
      </c>
      <c r="AA28" s="242"/>
      <c r="AB28" s="243"/>
      <c r="AC28" s="241" t="str">
        <f>VLOOKUP(AC26,FPlookup,14,FALSE)</f>
        <v xml:space="preserve"> </v>
      </c>
      <c r="AD28" s="242"/>
      <c r="AE28" s="243"/>
      <c r="AF28" s="241" t="str">
        <f>VLOOKUP(AF26,FPlookup,14,FALSE)</f>
        <v xml:space="preserve"> </v>
      </c>
      <c r="AG28" s="242"/>
      <c r="AH28" s="243"/>
      <c r="AI28" s="241" t="str">
        <f>VLOOKUP(AI26,FPlookup,14,FALSE)</f>
        <v xml:space="preserve"> </v>
      </c>
      <c r="AJ28" s="242"/>
      <c r="AK28" s="243"/>
      <c r="AL28" s="241" t="str">
        <f>VLOOKUP(AL26,FPlookup,14,FALSE)</f>
        <v xml:space="preserve"> </v>
      </c>
      <c r="AM28" s="242"/>
      <c r="AN28" s="243"/>
      <c r="AO28" s="241" t="str">
        <f>VLOOKUP(AO26,FPlookup,14,FALSE)</f>
        <v xml:space="preserve"> </v>
      </c>
      <c r="AP28" s="242"/>
      <c r="AQ28" s="243"/>
      <c r="AR28" s="241" t="str">
        <f>VLOOKUP(AR26,FPlookup,14,FALSE)</f>
        <v xml:space="preserve"> </v>
      </c>
      <c r="AS28" s="242"/>
      <c r="AT28" s="243"/>
      <c r="AU28" s="241" t="str">
        <f>VLOOKUP(AU26,FPlookup,14,FALSE)</f>
        <v xml:space="preserve"> </v>
      </c>
      <c r="AV28" s="242"/>
      <c r="AW28" s="243"/>
      <c r="AX28" s="241" t="str">
        <f>VLOOKUP(AX26,FPlookup,14,FALSE)</f>
        <v xml:space="preserve"> </v>
      </c>
      <c r="AY28" s="242"/>
      <c r="AZ28" s="243"/>
      <c r="BA28" s="241" t="str">
        <f>VLOOKUP(BA26,FPlookup,14,FALSE)</f>
        <v xml:space="preserve"> </v>
      </c>
      <c r="BB28" s="242"/>
      <c r="BC28" s="243"/>
      <c r="BD28" s="241" t="str">
        <f>VLOOKUP(BD26,FPlookup,14,FALSE)</f>
        <v xml:space="preserve"> </v>
      </c>
      <c r="BE28" s="242"/>
      <c r="BF28" s="243"/>
      <c r="BG28" s="241" t="str">
        <f>VLOOKUP(BG26,FPlookup,14,FALSE)</f>
        <v xml:space="preserve"> </v>
      </c>
      <c r="BH28" s="242"/>
      <c r="BI28" s="243"/>
      <c r="BJ28" s="241" t="str">
        <f>VLOOKUP(BJ26,FPlookup,14,FALSE)</f>
        <v xml:space="preserve"> </v>
      </c>
      <c r="BK28" s="242"/>
      <c r="BL28" s="243"/>
      <c r="BM28" s="241" t="str">
        <f>VLOOKUP(BM26,FPlookup,14,FALSE)</f>
        <v xml:space="preserve"> </v>
      </c>
      <c r="BN28" s="242"/>
      <c r="BO28" s="243"/>
      <c r="BP28" s="241" t="str">
        <f>VLOOKUP(BP26,FPlookup,14,FALSE)</f>
        <v xml:space="preserve"> </v>
      </c>
      <c r="BQ28" s="242"/>
      <c r="BR28" s="243"/>
      <c r="BS28" s="241" t="str">
        <f>VLOOKUP(BS26,FPlookup,14,FALSE)</f>
        <v xml:space="preserve"> </v>
      </c>
      <c r="BT28" s="242"/>
      <c r="BU28" s="243"/>
      <c r="BV28" s="241" t="str">
        <f>VLOOKUP(BV26,FPlookup,14,FALSE)</f>
        <v xml:space="preserve"> </v>
      </c>
      <c r="BW28" s="242"/>
      <c r="BX28" s="243"/>
      <c r="BY28" s="241" t="str">
        <f>VLOOKUP(BY26,FPlookup,14,FALSE)</f>
        <v xml:space="preserve"> </v>
      </c>
      <c r="BZ28" s="242"/>
      <c r="CA28" s="243"/>
      <c r="CB28" s="241" t="str">
        <f>VLOOKUP(CB26,FPlookup,14,FALSE)</f>
        <v xml:space="preserve"> </v>
      </c>
      <c r="CC28" s="242"/>
      <c r="CD28" s="243"/>
      <c r="CE28" s="241" t="str">
        <f>VLOOKUP(CE26,FPlookup,14,FALSE)</f>
        <v xml:space="preserve"> </v>
      </c>
      <c r="CF28" s="242"/>
      <c r="CG28" s="243"/>
      <c r="CH28" s="241" t="str">
        <f>VLOOKUP(CH26,FPlookup,14,FALSE)</f>
        <v xml:space="preserve"> </v>
      </c>
      <c r="CI28" s="242"/>
      <c r="CJ28" s="243"/>
      <c r="CK28" s="241" t="str">
        <f>VLOOKUP(CK26,FPlookup,14,FALSE)</f>
        <v xml:space="preserve"> </v>
      </c>
      <c r="CL28" s="242"/>
      <c r="CM28" s="243"/>
      <c r="CN28" s="203"/>
    </row>
    <row r="29" spans="1:92" ht="14.25" customHeight="1" x14ac:dyDescent="0.2">
      <c r="A29" s="197"/>
      <c r="B29" s="70"/>
      <c r="C29" s="199"/>
      <c r="D29" s="199"/>
      <c r="E29" s="70"/>
      <c r="F29" s="199"/>
      <c r="G29" s="199"/>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row>
  </sheetData>
  <mergeCells count="121">
    <mergeCell ref="CK27:CM27"/>
    <mergeCell ref="Q28:S28"/>
    <mergeCell ref="AL1:AN1"/>
    <mergeCell ref="AO1:AQ1"/>
    <mergeCell ref="AR1:AT1"/>
    <mergeCell ref="AU1:AW1"/>
    <mergeCell ref="AX1:AZ1"/>
    <mergeCell ref="BA1:BC1"/>
    <mergeCell ref="T1:V1"/>
    <mergeCell ref="W1:Y1"/>
    <mergeCell ref="Z1:AB1"/>
    <mergeCell ref="AC1:AE1"/>
    <mergeCell ref="AF1:AH1"/>
    <mergeCell ref="AI1:AK1"/>
    <mergeCell ref="BV1:BX1"/>
    <mergeCell ref="BY1:CA1"/>
    <mergeCell ref="CB1:CD1"/>
    <mergeCell ref="CE1:CG1"/>
    <mergeCell ref="CH1:CJ1"/>
    <mergeCell ref="CK1:CM1"/>
    <mergeCell ref="BD1:BF1"/>
    <mergeCell ref="BG1:BI1"/>
    <mergeCell ref="BJ1:BL1"/>
    <mergeCell ref="AR27:AT27"/>
    <mergeCell ref="AU27:AW27"/>
    <mergeCell ref="AX27:AZ27"/>
    <mergeCell ref="CB28:CD28"/>
    <mergeCell ref="CE28:CG28"/>
    <mergeCell ref="CH28:CJ28"/>
    <mergeCell ref="BD27:BF27"/>
    <mergeCell ref="BG27:BI27"/>
    <mergeCell ref="BJ27:BL27"/>
    <mergeCell ref="BM27:BO27"/>
    <mergeCell ref="BP27:BR27"/>
    <mergeCell ref="BS27:BU27"/>
    <mergeCell ref="BD28:BF28"/>
    <mergeCell ref="BV27:BX27"/>
    <mergeCell ref="BY27:CA27"/>
    <mergeCell ref="CB27:CD27"/>
    <mergeCell ref="CE27:CG27"/>
    <mergeCell ref="CH27:CJ27"/>
    <mergeCell ref="BA27:BC27"/>
    <mergeCell ref="CB26:CD26"/>
    <mergeCell ref="CE26:CG26"/>
    <mergeCell ref="CH26:CJ26"/>
    <mergeCell ref="BM1:BO1"/>
    <mergeCell ref="BP1:BR1"/>
    <mergeCell ref="BS1:BU1"/>
    <mergeCell ref="BG28:BI28"/>
    <mergeCell ref="CK28:CM28"/>
    <mergeCell ref="B1:D1"/>
    <mergeCell ref="E1:G1"/>
    <mergeCell ref="H1:J1"/>
    <mergeCell ref="K1:M1"/>
    <mergeCell ref="N1:P1"/>
    <mergeCell ref="Q1:S1"/>
    <mergeCell ref="BJ28:BL28"/>
    <mergeCell ref="BM28:BO28"/>
    <mergeCell ref="BP28:BR28"/>
    <mergeCell ref="BS28:BU28"/>
    <mergeCell ref="BV28:BX28"/>
    <mergeCell ref="BY28:CA28"/>
    <mergeCell ref="AR28:AT28"/>
    <mergeCell ref="AU28:AW28"/>
    <mergeCell ref="AX28:AZ28"/>
    <mergeCell ref="BA28:BC28"/>
    <mergeCell ref="CK26:CM26"/>
    <mergeCell ref="Q27:S27"/>
    <mergeCell ref="T27:V27"/>
    <mergeCell ref="W27:Y27"/>
    <mergeCell ref="Z27:AB27"/>
    <mergeCell ref="AC27:AE27"/>
    <mergeCell ref="AF27:AH27"/>
    <mergeCell ref="BJ26:BL26"/>
    <mergeCell ref="BM26:BO26"/>
    <mergeCell ref="BP26:BR26"/>
    <mergeCell ref="BS26:BU26"/>
    <mergeCell ref="BV26:BX26"/>
    <mergeCell ref="BY26:CA26"/>
    <mergeCell ref="AR26:AT26"/>
    <mergeCell ref="AU26:AW26"/>
    <mergeCell ref="AX26:AZ26"/>
    <mergeCell ref="BA26:BC26"/>
    <mergeCell ref="BD26:BF26"/>
    <mergeCell ref="BG26:BI26"/>
    <mergeCell ref="Z26:AB26"/>
    <mergeCell ref="AC26:AE26"/>
    <mergeCell ref="AF26:AH26"/>
    <mergeCell ref="AI26:AK26"/>
    <mergeCell ref="AL26:AN26"/>
    <mergeCell ref="AO26:AQ26"/>
    <mergeCell ref="N26:P26"/>
    <mergeCell ref="N27:P27"/>
    <mergeCell ref="N28:P28"/>
    <mergeCell ref="Q26:S26"/>
    <mergeCell ref="T26:V26"/>
    <mergeCell ref="W26:Y26"/>
    <mergeCell ref="T28:V28"/>
    <mergeCell ref="W28:Y28"/>
    <mergeCell ref="Z28:AB28"/>
    <mergeCell ref="AC28:AE28"/>
    <mergeCell ref="AF28:AH28"/>
    <mergeCell ref="AI28:AK28"/>
    <mergeCell ref="AL28:AN28"/>
    <mergeCell ref="AO28:AQ28"/>
    <mergeCell ref="AI27:AK27"/>
    <mergeCell ref="AL27:AN27"/>
    <mergeCell ref="AO27:AQ27"/>
    <mergeCell ref="H26:J26"/>
    <mergeCell ref="H27:J27"/>
    <mergeCell ref="H28:J28"/>
    <mergeCell ref="K26:M26"/>
    <mergeCell ref="K27:M27"/>
    <mergeCell ref="K28:M28"/>
    <mergeCell ref="A26:A28"/>
    <mergeCell ref="B26:D26"/>
    <mergeCell ref="B28:D28"/>
    <mergeCell ref="E26:G26"/>
    <mergeCell ref="E28:G28"/>
    <mergeCell ref="B27:D27"/>
    <mergeCell ref="E27:G27"/>
  </mergeCells>
  <conditionalFormatting sqref="B4:B25">
    <cfRule type="expression" dxfId="29" priority="32">
      <formula>C4=0</formula>
    </cfRule>
  </conditionalFormatting>
  <conditionalFormatting sqref="E4:E25">
    <cfRule type="expression" dxfId="28" priority="29">
      <formula>F4=0</formula>
    </cfRule>
  </conditionalFormatting>
  <conditionalFormatting sqref="H4:H25">
    <cfRule type="expression" dxfId="27" priority="28">
      <formula>I4=0</formula>
    </cfRule>
  </conditionalFormatting>
  <conditionalFormatting sqref="K4:K25">
    <cfRule type="expression" dxfId="26" priority="27">
      <formula>L4=0</formula>
    </cfRule>
  </conditionalFormatting>
  <conditionalFormatting sqref="N4:N25">
    <cfRule type="expression" dxfId="25" priority="26">
      <formula>O4=0</formula>
    </cfRule>
  </conditionalFormatting>
  <conditionalFormatting sqref="Q4:Q25">
    <cfRule type="expression" dxfId="24" priority="25">
      <formula>R4=0</formula>
    </cfRule>
  </conditionalFormatting>
  <conditionalFormatting sqref="T4:T25">
    <cfRule type="expression" dxfId="23" priority="24">
      <formula>U4=0</formula>
    </cfRule>
  </conditionalFormatting>
  <conditionalFormatting sqref="W4:W25">
    <cfRule type="expression" dxfId="22" priority="23">
      <formula>X4=0</formula>
    </cfRule>
  </conditionalFormatting>
  <conditionalFormatting sqref="Z4:Z25">
    <cfRule type="expression" dxfId="21" priority="22">
      <formula>AA4=0</formula>
    </cfRule>
  </conditionalFormatting>
  <conditionalFormatting sqref="AC4:AC25">
    <cfRule type="expression" dxfId="20" priority="21">
      <formula>AD4=0</formula>
    </cfRule>
  </conditionalFormatting>
  <conditionalFormatting sqref="AF4:AF25">
    <cfRule type="expression" dxfId="19" priority="20">
      <formula>AG4=0</formula>
    </cfRule>
  </conditionalFormatting>
  <conditionalFormatting sqref="AI4:AI25">
    <cfRule type="expression" dxfId="18" priority="19">
      <formula>AJ4=0</formula>
    </cfRule>
  </conditionalFormatting>
  <conditionalFormatting sqref="AL4:AL25">
    <cfRule type="expression" dxfId="17" priority="18">
      <formula>AM4=0</formula>
    </cfRule>
  </conditionalFormatting>
  <conditionalFormatting sqref="AO4:AO25">
    <cfRule type="expression" dxfId="16" priority="17">
      <formula>AP4=0</formula>
    </cfRule>
  </conditionalFormatting>
  <conditionalFormatting sqref="AR4:AR25">
    <cfRule type="expression" dxfId="15" priority="16">
      <formula>AS4=0</formula>
    </cfRule>
  </conditionalFormatting>
  <conditionalFormatting sqref="AU4:AU25">
    <cfRule type="expression" dxfId="14" priority="15">
      <formula>AV4=0</formula>
    </cfRule>
  </conditionalFormatting>
  <conditionalFormatting sqref="AX4:AX25">
    <cfRule type="expression" dxfId="13" priority="14">
      <formula>AY4=0</formula>
    </cfRule>
  </conditionalFormatting>
  <conditionalFormatting sqref="BA4:BA25">
    <cfRule type="expression" dxfId="12" priority="13">
      <formula>BB4=0</formula>
    </cfRule>
  </conditionalFormatting>
  <conditionalFormatting sqref="BD4:BD25">
    <cfRule type="expression" dxfId="11" priority="12">
      <formula>BE4=0</formula>
    </cfRule>
  </conditionalFormatting>
  <conditionalFormatting sqref="BG4:BG25">
    <cfRule type="expression" dxfId="10" priority="11">
      <formula>BH4=0</formula>
    </cfRule>
  </conditionalFormatting>
  <conditionalFormatting sqref="BJ4:BJ25">
    <cfRule type="expression" dxfId="9" priority="10">
      <formula>BK4=0</formula>
    </cfRule>
  </conditionalFormatting>
  <conditionalFormatting sqref="BM4:BM25">
    <cfRule type="expression" dxfId="8" priority="9">
      <formula>BN4=0</formula>
    </cfRule>
  </conditionalFormatting>
  <conditionalFormatting sqref="BP4:BP25">
    <cfRule type="expression" dxfId="7" priority="8">
      <formula>BQ4=0</formula>
    </cfRule>
  </conditionalFormatting>
  <conditionalFormatting sqref="BS4:BS25">
    <cfRule type="expression" dxfId="6" priority="7">
      <formula>BT4=0</formula>
    </cfRule>
  </conditionalFormatting>
  <conditionalFormatting sqref="BV4:BV25">
    <cfRule type="expression" dxfId="5" priority="6">
      <formula>BW4=0</formula>
    </cfRule>
  </conditionalFormatting>
  <conditionalFormatting sqref="BY4:BY25">
    <cfRule type="expression" dxfId="4" priority="5">
      <formula>BZ4=0</formula>
    </cfRule>
  </conditionalFormatting>
  <conditionalFormatting sqref="CB4:CB25">
    <cfRule type="expression" dxfId="3" priority="4">
      <formula>CC4=0</formula>
    </cfRule>
  </conditionalFormatting>
  <conditionalFormatting sqref="CE4:CE25">
    <cfRule type="expression" dxfId="2" priority="3">
      <formula>CF4=0</formula>
    </cfRule>
  </conditionalFormatting>
  <conditionalFormatting sqref="CH4:CH25">
    <cfRule type="expression" dxfId="1" priority="2">
      <formula>CI4=0</formula>
    </cfRule>
  </conditionalFormatting>
  <conditionalFormatting sqref="CK4:CK25">
    <cfRule type="expression" dxfId="0" priority="1">
      <formula>CL4=0</formula>
    </cfRule>
  </conditionalFormatting>
  <dataValidations count="1">
    <dataValidation type="list" allowBlank="1" showInputMessage="1" showErrorMessage="1" sqref="B26 AC26 CE26 CH26 E26 H26 K26 N26 Q26 T26 W26 Z26 AF26 AI26 AL26 AO26 AR26 AU26 AX26 BA26 BD26 BG26 BJ26 BM26 BP26 BS26 BV26 BY26 CB26 CK26">
      <formula1>FP</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6" sqref="B6"/>
    </sheetView>
  </sheetViews>
  <sheetFormatPr defaultRowHeight="12.75" x14ac:dyDescent="0.2"/>
  <cols>
    <col min="1" max="1" width="2.7109375" customWidth="1"/>
    <col min="2" max="2" width="83.7109375" customWidth="1"/>
    <col min="3" max="3" width="3" customWidth="1"/>
    <col min="4" max="4" width="83.7109375" customWidth="1"/>
    <col min="5" max="5" width="2.5703125" customWidth="1"/>
  </cols>
  <sheetData>
    <row r="1" spans="1:5" ht="18" x14ac:dyDescent="0.25">
      <c r="A1" s="70"/>
      <c r="B1" s="196" t="s">
        <v>48</v>
      </c>
      <c r="C1" s="196"/>
      <c r="D1" s="196" t="s">
        <v>49</v>
      </c>
      <c r="E1" s="70"/>
    </row>
    <row r="2" spans="1:5" ht="15.75" x14ac:dyDescent="0.25">
      <c r="A2" s="70"/>
      <c r="B2" s="191"/>
      <c r="C2" s="191"/>
      <c r="D2" s="191"/>
      <c r="E2" s="70"/>
    </row>
    <row r="3" spans="1:5" s="176" customFormat="1" ht="18" x14ac:dyDescent="0.25">
      <c r="A3" s="192"/>
      <c r="B3" s="190" t="s">
        <v>1240</v>
      </c>
      <c r="C3" s="192"/>
      <c r="D3" s="190" t="s">
        <v>3833</v>
      </c>
      <c r="E3" s="192"/>
    </row>
    <row r="4" spans="1:5" s="176" customFormat="1" ht="15" x14ac:dyDescent="0.2">
      <c r="A4" s="192"/>
      <c r="B4" s="189" t="str">
        <f>VLOOKUP(B3,Talents,2,FALSE)&amp;" - "&amp;VLOOKUP(B3,Talents,4,FALSE)</f>
        <v>Scout [Survivor] - 50</v>
      </c>
      <c r="C4" s="70"/>
      <c r="D4" s="189" t="str">
        <f>VLOOKUP(D3,Feats,3,FALSE)</f>
        <v>TotG 64</v>
      </c>
      <c r="E4" s="192"/>
    </row>
    <row r="5" spans="1:5" s="176" customFormat="1" ht="15.75" thickBot="1" x14ac:dyDescent="0.25">
      <c r="A5" s="192"/>
      <c r="B5" s="188"/>
      <c r="C5" s="70"/>
      <c r="D5"/>
      <c r="E5" s="192"/>
    </row>
    <row r="6" spans="1:5" ht="303.75" customHeight="1" thickBot="1" x14ac:dyDescent="0.25">
      <c r="A6" s="70"/>
      <c r="B6" s="107" t="str">
        <f>VLOOKUP(B3,Talents,3,FALSE)</f>
        <v>You takes half damage from area attacks that hit, no damage from area attacks that miss</v>
      </c>
      <c r="C6" s="70"/>
      <c r="D6" s="187" t="str">
        <f>VLOOKUP(D3,Feats,2,FALSE)</f>
        <v>Gain +2 to defense of Colossal or smaller vehicles, and projectile attacks which miss your vehicle by 5 or more self-destruct</v>
      </c>
      <c r="E6" s="70"/>
    </row>
    <row r="7" spans="1:5" ht="15" x14ac:dyDescent="0.2">
      <c r="A7" s="70"/>
      <c r="B7" s="195"/>
      <c r="C7" s="70"/>
      <c r="D7" s="70"/>
      <c r="E7" s="70"/>
    </row>
  </sheetData>
  <dataValidations count="2">
    <dataValidation type="list" allowBlank="1" showInputMessage="1" showErrorMessage="1" sqref="B3">
      <formula1>TalentList</formula1>
    </dataValidation>
    <dataValidation type="list" allowBlank="1" showInputMessage="1" showErrorMessage="1" sqref="D3">
      <formula1>FeatList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Q58"/>
  <sheetViews>
    <sheetView showGridLines="0" zoomScaleNormal="100" workbookViewId="0">
      <pane xSplit="2" ySplit="1" topLeftCell="D2" activePane="bottomRight" state="frozen"/>
      <selection pane="topRight" activeCell="B1" sqref="B1"/>
      <selection pane="bottomLeft" activeCell="A2" sqref="A2"/>
      <selection pane="bottomRight" activeCell="D2" sqref="D2"/>
    </sheetView>
  </sheetViews>
  <sheetFormatPr defaultRowHeight="12.75" outlineLevelRow="1" x14ac:dyDescent="0.2"/>
  <cols>
    <col min="1" max="1" width="3" bestFit="1" customWidth="1"/>
    <col min="2" max="2" width="32.140625" style="17" bestFit="1" customWidth="1"/>
    <col min="3" max="3" width="6.7109375" style="17" hidden="1" customWidth="1"/>
    <col min="4" max="15" width="67.5703125" style="6" customWidth="1"/>
    <col min="16" max="17" width="45.42578125" style="6" customWidth="1"/>
    <col min="18" max="120" width="67.5703125" style="6" customWidth="1"/>
  </cols>
  <sheetData>
    <row r="1" spans="1:120" s="170" customFormat="1" ht="15" x14ac:dyDescent="0.25">
      <c r="A1" s="167">
        <v>1</v>
      </c>
      <c r="B1" s="168" t="s">
        <v>64</v>
      </c>
      <c r="C1" s="169" t="s">
        <v>388</v>
      </c>
      <c r="D1" s="169" t="s">
        <v>5112</v>
      </c>
      <c r="E1" s="169" t="s">
        <v>5113</v>
      </c>
      <c r="F1" s="169" t="s">
        <v>5115</v>
      </c>
      <c r="G1" s="169" t="s">
        <v>5116</v>
      </c>
      <c r="H1" s="169" t="s">
        <v>5117</v>
      </c>
      <c r="I1" s="169" t="s">
        <v>5118</v>
      </c>
      <c r="J1" s="169" t="s">
        <v>5287</v>
      </c>
      <c r="K1" s="169" t="s">
        <v>5288</v>
      </c>
      <c r="L1" s="169" t="s">
        <v>5289</v>
      </c>
      <c r="M1" s="169" t="s">
        <v>5290</v>
      </c>
      <c r="N1" s="169" t="s">
        <v>5291</v>
      </c>
      <c r="O1" s="169" t="s">
        <v>5292</v>
      </c>
      <c r="P1" s="169" t="s">
        <v>138</v>
      </c>
      <c r="Q1" s="169" t="s">
        <v>148</v>
      </c>
      <c r="R1" s="169" t="s">
        <v>198</v>
      </c>
      <c r="S1" s="169" t="s">
        <v>249</v>
      </c>
      <c r="T1" s="169" t="s">
        <v>259</v>
      </c>
      <c r="U1" s="169" t="s">
        <v>268</v>
      </c>
      <c r="V1" s="169" t="s">
        <v>279</v>
      </c>
      <c r="W1" s="169" t="s">
        <v>296</v>
      </c>
      <c r="X1" s="169" t="s">
        <v>5254</v>
      </c>
      <c r="Y1" s="169" t="s">
        <v>5249</v>
      </c>
      <c r="Z1" s="169" t="s">
        <v>5264</v>
      </c>
      <c r="AA1" s="169" t="s">
        <v>5275</v>
      </c>
      <c r="AB1" s="169" t="s">
        <v>72</v>
      </c>
      <c r="AC1" s="169" t="s">
        <v>72</v>
      </c>
      <c r="AD1" s="169" t="s">
        <v>72</v>
      </c>
      <c r="AE1" s="169" t="s">
        <v>155</v>
      </c>
      <c r="AF1" s="169" t="s">
        <v>186</v>
      </c>
      <c r="AG1" s="169" t="s">
        <v>185</v>
      </c>
      <c r="AH1" s="169" t="s">
        <v>354</v>
      </c>
      <c r="AI1" s="169" t="s">
        <v>355</v>
      </c>
      <c r="AJ1" s="169" t="s">
        <v>367</v>
      </c>
      <c r="AK1" s="169" t="s">
        <v>5126</v>
      </c>
      <c r="AL1" s="169" t="s">
        <v>195</v>
      </c>
      <c r="AM1" s="169" t="s">
        <v>373</v>
      </c>
      <c r="AN1" s="169" t="s">
        <v>193</v>
      </c>
      <c r="AO1" s="169" t="s">
        <v>194</v>
      </c>
      <c r="AP1" s="169" t="s">
        <v>5176</v>
      </c>
      <c r="AQ1" s="169" t="s">
        <v>5187</v>
      </c>
      <c r="AR1" s="169" t="s">
        <v>5188</v>
      </c>
      <c r="AS1" s="169" t="s">
        <v>196</v>
      </c>
      <c r="AT1" s="169" t="s">
        <v>197</v>
      </c>
      <c r="AU1" s="169" t="s">
        <v>187</v>
      </c>
      <c r="AV1" s="169" t="s">
        <v>188</v>
      </c>
      <c r="AW1" s="169" t="s">
        <v>189</v>
      </c>
      <c r="AX1" s="169" t="s">
        <v>190</v>
      </c>
      <c r="AY1" s="169" t="s">
        <v>380</v>
      </c>
      <c r="AZ1" s="169" t="s">
        <v>191</v>
      </c>
      <c r="BA1" s="169" t="s">
        <v>192</v>
      </c>
      <c r="BB1" s="169" t="s">
        <v>159</v>
      </c>
      <c r="BC1" s="169" t="s">
        <v>173</v>
      </c>
      <c r="BD1" s="169" t="s">
        <v>72</v>
      </c>
      <c r="BE1" s="169" t="s">
        <v>72</v>
      </c>
      <c r="BF1" s="169" t="s">
        <v>72</v>
      </c>
      <c r="BG1" s="169" t="s">
        <v>72</v>
      </c>
      <c r="BH1" s="169" t="s">
        <v>72</v>
      </c>
      <c r="BI1" s="169" t="s">
        <v>72</v>
      </c>
      <c r="BJ1" s="169" t="s">
        <v>72</v>
      </c>
      <c r="BK1" s="169" t="s">
        <v>72</v>
      </c>
      <c r="BL1" s="169" t="s">
        <v>72</v>
      </c>
      <c r="BM1" s="169" t="s">
        <v>72</v>
      </c>
      <c r="BN1" s="169" t="s">
        <v>72</v>
      </c>
      <c r="BO1" s="169" t="s">
        <v>72</v>
      </c>
      <c r="BP1" s="169" t="s">
        <v>72</v>
      </c>
      <c r="BQ1" s="169" t="s">
        <v>72</v>
      </c>
      <c r="BR1" s="169" t="s">
        <v>72</v>
      </c>
      <c r="BS1" s="169" t="s">
        <v>72</v>
      </c>
      <c r="BT1" s="169" t="s">
        <v>72</v>
      </c>
      <c r="BU1" s="169" t="s">
        <v>72</v>
      </c>
      <c r="BV1" s="169" t="s">
        <v>72</v>
      </c>
      <c r="BW1" s="169" t="s">
        <v>72</v>
      </c>
      <c r="BX1" s="169" t="s">
        <v>72</v>
      </c>
      <c r="BY1" s="169" t="s">
        <v>72</v>
      </c>
      <c r="BZ1" s="169" t="s">
        <v>72</v>
      </c>
      <c r="CA1" s="169" t="s">
        <v>72</v>
      </c>
      <c r="CB1" s="169" t="s">
        <v>72</v>
      </c>
      <c r="CC1" s="169" t="s">
        <v>72</v>
      </c>
      <c r="CD1" s="169" t="s">
        <v>72</v>
      </c>
      <c r="CE1" s="169" t="s">
        <v>72</v>
      </c>
      <c r="CF1" s="169" t="s">
        <v>72</v>
      </c>
      <c r="CG1" s="169" t="s">
        <v>72</v>
      </c>
      <c r="CH1" s="169" t="s">
        <v>72</v>
      </c>
      <c r="CI1" s="169" t="s">
        <v>72</v>
      </c>
      <c r="CJ1" s="169" t="s">
        <v>72</v>
      </c>
      <c r="CK1" s="169" t="s">
        <v>72</v>
      </c>
      <c r="CL1" s="169" t="s">
        <v>72</v>
      </c>
      <c r="CM1" s="169" t="s">
        <v>72</v>
      </c>
      <c r="CN1" s="169" t="s">
        <v>72</v>
      </c>
      <c r="CO1" s="169" t="s">
        <v>72</v>
      </c>
      <c r="CP1" s="169" t="s">
        <v>72</v>
      </c>
      <c r="CQ1" s="169" t="s">
        <v>72</v>
      </c>
      <c r="CR1" s="169" t="s">
        <v>72</v>
      </c>
      <c r="CS1" s="169" t="s">
        <v>72</v>
      </c>
      <c r="CT1" s="169" t="s">
        <v>72</v>
      </c>
      <c r="CU1" s="169" t="s">
        <v>72</v>
      </c>
      <c r="CV1" s="169" t="s">
        <v>72</v>
      </c>
      <c r="CW1" s="169" t="s">
        <v>72</v>
      </c>
      <c r="CX1" s="169" t="s">
        <v>72</v>
      </c>
      <c r="CY1" s="169" t="s">
        <v>72</v>
      </c>
      <c r="CZ1" s="169" t="s">
        <v>72</v>
      </c>
      <c r="DA1" s="169" t="s">
        <v>72</v>
      </c>
      <c r="DB1" s="169" t="s">
        <v>72</v>
      </c>
      <c r="DC1" s="169" t="s">
        <v>72</v>
      </c>
      <c r="DD1" s="169" t="s">
        <v>72</v>
      </c>
      <c r="DE1" s="169" t="s">
        <v>72</v>
      </c>
      <c r="DF1" s="169" t="s">
        <v>72</v>
      </c>
      <c r="DG1" s="169" t="s">
        <v>72</v>
      </c>
      <c r="DH1" s="169" t="s">
        <v>72</v>
      </c>
      <c r="DI1" s="169" t="s">
        <v>72</v>
      </c>
      <c r="DJ1" s="169" t="s">
        <v>72</v>
      </c>
      <c r="DK1" s="169" t="s">
        <v>72</v>
      </c>
      <c r="DL1" s="169" t="s">
        <v>72</v>
      </c>
      <c r="DM1" s="169" t="s">
        <v>72</v>
      </c>
      <c r="DN1" s="169" t="s">
        <v>72</v>
      </c>
      <c r="DO1" s="169" t="s">
        <v>72</v>
      </c>
      <c r="DP1" s="169" t="s">
        <v>72</v>
      </c>
    </row>
    <row r="2" spans="1:120" x14ac:dyDescent="0.2">
      <c r="A2" s="6">
        <f>A1+1</f>
        <v>2</v>
      </c>
      <c r="B2" s="17" t="s">
        <v>5</v>
      </c>
      <c r="C2" s="5" t="s">
        <v>72</v>
      </c>
      <c r="D2" s="5"/>
      <c r="E2" s="5"/>
      <c r="F2" s="5"/>
      <c r="G2" s="5"/>
      <c r="H2" s="5"/>
      <c r="I2" s="5"/>
      <c r="J2" s="5"/>
      <c r="K2" s="5"/>
      <c r="L2" s="5"/>
      <c r="M2" s="5"/>
      <c r="N2" s="5"/>
      <c r="O2" s="5"/>
      <c r="P2" s="5">
        <v>1</v>
      </c>
      <c r="Q2" s="5">
        <v>1</v>
      </c>
      <c r="R2" s="5">
        <v>6</v>
      </c>
      <c r="S2" s="5">
        <v>2</v>
      </c>
      <c r="T2" s="5">
        <v>2</v>
      </c>
      <c r="U2" s="5">
        <v>3</v>
      </c>
      <c r="V2" s="5">
        <v>5</v>
      </c>
      <c r="W2" s="5">
        <v>11</v>
      </c>
      <c r="X2" s="5">
        <v>4</v>
      </c>
      <c r="Y2" s="5">
        <v>3</v>
      </c>
      <c r="Z2" s="5"/>
      <c r="AA2" s="5"/>
      <c r="AB2" s="5" t="s">
        <v>72</v>
      </c>
      <c r="AC2" s="5" t="s">
        <v>72</v>
      </c>
      <c r="AD2" s="5" t="s">
        <v>72</v>
      </c>
      <c r="AE2" s="5">
        <v>1</v>
      </c>
      <c r="AF2" s="5">
        <v>3</v>
      </c>
      <c r="AG2" s="5">
        <v>6</v>
      </c>
      <c r="AH2" s="5">
        <v>10</v>
      </c>
      <c r="AI2" s="5">
        <v>3</v>
      </c>
      <c r="AJ2" s="5">
        <v>4</v>
      </c>
      <c r="AK2" s="5">
        <v>4</v>
      </c>
      <c r="AL2" s="5">
        <v>6</v>
      </c>
      <c r="AM2" s="5">
        <v>8</v>
      </c>
      <c r="AN2" s="5">
        <v>10</v>
      </c>
      <c r="AO2" s="5">
        <v>12</v>
      </c>
      <c r="AP2" s="5">
        <v>15</v>
      </c>
      <c r="AQ2" s="5">
        <v>14</v>
      </c>
      <c r="AR2" s="5">
        <v>15</v>
      </c>
      <c r="AS2" s="5">
        <v>9</v>
      </c>
      <c r="AT2" s="5" t="s">
        <v>72</v>
      </c>
      <c r="AU2" s="5" t="s">
        <v>72</v>
      </c>
      <c r="AV2" s="5" t="s">
        <v>72</v>
      </c>
      <c r="AW2" s="5" t="s">
        <v>72</v>
      </c>
      <c r="AX2" s="5" t="s">
        <v>72</v>
      </c>
      <c r="AY2" s="5">
        <v>8</v>
      </c>
      <c r="AZ2" s="5">
        <v>19</v>
      </c>
      <c r="BA2" s="5">
        <v>20</v>
      </c>
      <c r="BB2" s="5">
        <v>3</v>
      </c>
      <c r="BC2" s="5">
        <v>6</v>
      </c>
      <c r="BD2" s="5" t="s">
        <v>72</v>
      </c>
      <c r="BE2" s="5" t="s">
        <v>72</v>
      </c>
      <c r="BF2" s="5" t="s">
        <v>72</v>
      </c>
      <c r="BG2" s="5" t="s">
        <v>72</v>
      </c>
      <c r="BH2" s="5" t="s">
        <v>72</v>
      </c>
      <c r="BI2" s="5" t="s">
        <v>72</v>
      </c>
      <c r="BJ2" s="5" t="s">
        <v>72</v>
      </c>
      <c r="BK2" s="5" t="s">
        <v>72</v>
      </c>
      <c r="BL2" s="5" t="s">
        <v>72</v>
      </c>
      <c r="BM2" s="5" t="s">
        <v>72</v>
      </c>
      <c r="BN2" s="5" t="s">
        <v>72</v>
      </c>
      <c r="BO2" s="5" t="s">
        <v>72</v>
      </c>
      <c r="BP2" s="5" t="s">
        <v>72</v>
      </c>
      <c r="BQ2" s="5" t="s">
        <v>72</v>
      </c>
      <c r="BR2" s="5" t="s">
        <v>72</v>
      </c>
      <c r="BS2" s="5" t="s">
        <v>72</v>
      </c>
      <c r="BT2" s="5" t="s">
        <v>72</v>
      </c>
      <c r="BU2" s="5" t="s">
        <v>72</v>
      </c>
      <c r="BV2" s="5" t="s">
        <v>72</v>
      </c>
      <c r="BW2" s="5" t="s">
        <v>72</v>
      </c>
      <c r="BX2" s="5" t="s">
        <v>72</v>
      </c>
      <c r="BY2" s="5" t="s">
        <v>72</v>
      </c>
      <c r="BZ2" s="5" t="s">
        <v>72</v>
      </c>
      <c r="CA2" s="5" t="s">
        <v>72</v>
      </c>
      <c r="CB2" s="5" t="s">
        <v>72</v>
      </c>
      <c r="CC2" s="5" t="s">
        <v>72</v>
      </c>
      <c r="CD2" s="5" t="s">
        <v>72</v>
      </c>
      <c r="CE2" s="5" t="s">
        <v>72</v>
      </c>
      <c r="CF2" s="5" t="s">
        <v>72</v>
      </c>
      <c r="CG2" s="5" t="s">
        <v>72</v>
      </c>
      <c r="CH2" s="5" t="s">
        <v>72</v>
      </c>
      <c r="CI2" s="5" t="s">
        <v>72</v>
      </c>
      <c r="CJ2" s="5" t="s">
        <v>72</v>
      </c>
      <c r="CK2" s="5" t="s">
        <v>72</v>
      </c>
      <c r="CL2" s="5" t="s">
        <v>72</v>
      </c>
      <c r="CM2" s="5" t="s">
        <v>72</v>
      </c>
      <c r="CN2" s="5" t="s">
        <v>72</v>
      </c>
      <c r="CO2" s="5" t="s">
        <v>72</v>
      </c>
      <c r="CP2" s="5" t="s">
        <v>72</v>
      </c>
      <c r="CQ2" s="5" t="s">
        <v>72</v>
      </c>
      <c r="CR2" s="5" t="s">
        <v>72</v>
      </c>
      <c r="CS2" s="5" t="s">
        <v>72</v>
      </c>
      <c r="CT2" s="5" t="s">
        <v>72</v>
      </c>
      <c r="CU2" s="5" t="s">
        <v>72</v>
      </c>
      <c r="CV2" s="5" t="s">
        <v>72</v>
      </c>
      <c r="CW2" s="5" t="s">
        <v>72</v>
      </c>
      <c r="CX2" s="5" t="s">
        <v>72</v>
      </c>
      <c r="CY2" s="5" t="s">
        <v>72</v>
      </c>
      <c r="CZ2" s="5" t="s">
        <v>72</v>
      </c>
      <c r="DA2" s="5" t="s">
        <v>72</v>
      </c>
      <c r="DB2" s="5" t="s">
        <v>72</v>
      </c>
      <c r="DC2" s="5" t="s">
        <v>72</v>
      </c>
      <c r="DD2" s="5" t="s">
        <v>72</v>
      </c>
      <c r="DE2" s="5" t="s">
        <v>72</v>
      </c>
      <c r="DF2" s="5" t="s">
        <v>72</v>
      </c>
      <c r="DG2" s="5" t="s">
        <v>72</v>
      </c>
      <c r="DH2" s="5" t="s">
        <v>72</v>
      </c>
      <c r="DI2" s="5" t="s">
        <v>72</v>
      </c>
      <c r="DJ2" s="5" t="s">
        <v>72</v>
      </c>
      <c r="DK2" s="5" t="s">
        <v>72</v>
      </c>
      <c r="DL2" s="5" t="s">
        <v>72</v>
      </c>
      <c r="DM2" s="5" t="s">
        <v>72</v>
      </c>
      <c r="DN2" s="5" t="s">
        <v>72</v>
      </c>
      <c r="DO2" s="5" t="s">
        <v>72</v>
      </c>
      <c r="DP2" s="5" t="s">
        <v>72</v>
      </c>
    </row>
    <row r="3" spans="1:120" ht="25.5" hidden="1" outlineLevel="1" x14ac:dyDescent="0.2">
      <c r="A3" s="6">
        <f t="shared" ref="A3:A56" si="0">A2+1</f>
        <v>3</v>
      </c>
      <c r="B3" s="17" t="s">
        <v>246</v>
      </c>
      <c r="C3" s="5" t="s">
        <v>71</v>
      </c>
      <c r="D3" s="5" t="s">
        <v>5104</v>
      </c>
      <c r="E3" s="5" t="s">
        <v>292</v>
      </c>
      <c r="F3" s="5" t="s">
        <v>294</v>
      </c>
      <c r="G3" s="5" t="s">
        <v>295</v>
      </c>
      <c r="H3" s="5" t="s">
        <v>293</v>
      </c>
      <c r="I3" s="5" t="s">
        <v>5293</v>
      </c>
      <c r="J3" s="5" t="s">
        <v>5294</v>
      </c>
      <c r="K3" s="5" t="s">
        <v>5295</v>
      </c>
      <c r="L3" s="5" t="s">
        <v>5296</v>
      </c>
      <c r="M3" s="5" t="s">
        <v>5297</v>
      </c>
      <c r="N3" s="5" t="s">
        <v>5298</v>
      </c>
      <c r="O3" s="5" t="s">
        <v>5299</v>
      </c>
      <c r="P3" s="41" t="s">
        <v>147</v>
      </c>
      <c r="Q3" s="41" t="s">
        <v>147</v>
      </c>
      <c r="R3" s="45" t="s">
        <v>236</v>
      </c>
      <c r="S3" s="5" t="s">
        <v>250</v>
      </c>
      <c r="T3" s="45" t="s">
        <v>260</v>
      </c>
      <c r="U3" s="45" t="s">
        <v>269</v>
      </c>
      <c r="V3" s="45" t="s">
        <v>280</v>
      </c>
      <c r="W3" s="45" t="s">
        <v>297</v>
      </c>
      <c r="X3" s="5" t="s">
        <v>5255</v>
      </c>
      <c r="Y3" s="5" t="s">
        <v>5250</v>
      </c>
      <c r="Z3" s="5" t="s">
        <v>5265</v>
      </c>
      <c r="AA3" s="5" t="s">
        <v>5276</v>
      </c>
      <c r="AB3" s="5" t="s">
        <v>71</v>
      </c>
      <c r="AC3" s="5" t="s">
        <v>71</v>
      </c>
      <c r="AD3" s="5" t="s">
        <v>71</v>
      </c>
      <c r="AE3" s="5" t="s">
        <v>317</v>
      </c>
      <c r="AF3" s="5" t="s">
        <v>323</v>
      </c>
      <c r="AG3" s="5" t="s">
        <v>332</v>
      </c>
      <c r="AH3" s="5" t="s">
        <v>342</v>
      </c>
      <c r="AI3" s="5" t="s">
        <v>356</v>
      </c>
      <c r="AJ3" s="5" t="s">
        <v>368</v>
      </c>
      <c r="AK3" s="5" t="s">
        <v>5127</v>
      </c>
      <c r="AL3" s="5" t="s">
        <v>5134</v>
      </c>
      <c r="AM3" s="5" t="s">
        <v>374</v>
      </c>
      <c r="AN3" s="5" t="s">
        <v>376</v>
      </c>
      <c r="AO3" s="5" t="s">
        <v>5161</v>
      </c>
      <c r="AP3" s="5" t="s">
        <v>5177</v>
      </c>
      <c r="AQ3" s="5" t="s">
        <v>71</v>
      </c>
      <c r="AR3" s="5" t="s">
        <v>71</v>
      </c>
      <c r="AS3" s="5" t="s">
        <v>71</v>
      </c>
      <c r="AT3" s="5" t="s">
        <v>71</v>
      </c>
      <c r="AU3" s="5" t="s">
        <v>71</v>
      </c>
      <c r="AV3" s="5" t="s">
        <v>71</v>
      </c>
      <c r="AW3" s="5" t="s">
        <v>71</v>
      </c>
      <c r="AX3" s="5" t="s">
        <v>71</v>
      </c>
      <c r="AY3" s="5" t="s">
        <v>381</v>
      </c>
      <c r="AZ3" s="5" t="s">
        <v>71</v>
      </c>
      <c r="BA3" s="5" t="s">
        <v>71</v>
      </c>
      <c r="BB3" s="5" t="s">
        <v>160</v>
      </c>
      <c r="BC3" s="5" t="s">
        <v>174</v>
      </c>
      <c r="BD3" s="5" t="s">
        <v>71</v>
      </c>
      <c r="BE3" s="5" t="s">
        <v>71</v>
      </c>
      <c r="BF3" s="5" t="s">
        <v>71</v>
      </c>
      <c r="BG3" s="5" t="s">
        <v>71</v>
      </c>
      <c r="BH3" s="5" t="s">
        <v>71</v>
      </c>
      <c r="BI3" s="5" t="s">
        <v>71</v>
      </c>
      <c r="BJ3" s="5" t="s">
        <v>71</v>
      </c>
      <c r="BK3" s="5" t="s">
        <v>71</v>
      </c>
      <c r="BL3" s="5" t="s">
        <v>71</v>
      </c>
      <c r="BM3" s="5" t="s">
        <v>71</v>
      </c>
      <c r="BN3" s="5" t="s">
        <v>71</v>
      </c>
      <c r="BO3" s="5" t="s">
        <v>71</v>
      </c>
      <c r="BP3" s="5" t="s">
        <v>71</v>
      </c>
      <c r="BQ3" s="5" t="s">
        <v>71</v>
      </c>
      <c r="BR3" s="5" t="s">
        <v>71</v>
      </c>
      <c r="BS3" s="5" t="s">
        <v>71</v>
      </c>
      <c r="BT3" s="5" t="s">
        <v>71</v>
      </c>
      <c r="BU3" s="5" t="s">
        <v>71</v>
      </c>
      <c r="BV3" s="5" t="s">
        <v>71</v>
      </c>
      <c r="BW3" s="5" t="s">
        <v>71</v>
      </c>
      <c r="BX3" s="5" t="s">
        <v>71</v>
      </c>
      <c r="BY3" s="5" t="s">
        <v>71</v>
      </c>
      <c r="BZ3" s="5" t="s">
        <v>71</v>
      </c>
      <c r="CA3" s="5" t="s">
        <v>71</v>
      </c>
      <c r="CB3" s="5" t="s">
        <v>71</v>
      </c>
      <c r="CC3" s="5" t="s">
        <v>71</v>
      </c>
      <c r="CD3" s="5" t="s">
        <v>71</v>
      </c>
      <c r="CE3" s="5" t="s">
        <v>71</v>
      </c>
      <c r="CF3" s="5" t="s">
        <v>71</v>
      </c>
      <c r="CG3" s="5" t="s">
        <v>71</v>
      </c>
      <c r="CH3" s="5" t="s">
        <v>71</v>
      </c>
      <c r="CI3" s="5" t="s">
        <v>71</v>
      </c>
      <c r="CJ3" s="5" t="s">
        <v>71</v>
      </c>
      <c r="CK3" s="5" t="s">
        <v>71</v>
      </c>
      <c r="CL3" s="5" t="s">
        <v>71</v>
      </c>
      <c r="CM3" s="5" t="s">
        <v>71</v>
      </c>
      <c r="CN3" s="5" t="s">
        <v>71</v>
      </c>
      <c r="CO3" s="5" t="s">
        <v>71</v>
      </c>
      <c r="CP3" s="5" t="s">
        <v>71</v>
      </c>
      <c r="CQ3" s="5" t="s">
        <v>71</v>
      </c>
      <c r="CR3" s="5" t="s">
        <v>71</v>
      </c>
      <c r="CS3" s="5" t="s">
        <v>71</v>
      </c>
      <c r="CT3" s="5" t="s">
        <v>71</v>
      </c>
      <c r="CU3" s="5" t="s">
        <v>71</v>
      </c>
      <c r="CV3" s="5" t="s">
        <v>71</v>
      </c>
      <c r="CW3" s="5" t="s">
        <v>71</v>
      </c>
      <c r="CX3" s="5" t="s">
        <v>71</v>
      </c>
      <c r="CY3" s="5" t="s">
        <v>71</v>
      </c>
      <c r="CZ3" s="5" t="s">
        <v>71</v>
      </c>
      <c r="DA3" s="5" t="s">
        <v>71</v>
      </c>
      <c r="DB3" s="5" t="s">
        <v>71</v>
      </c>
      <c r="DC3" s="5" t="s">
        <v>71</v>
      </c>
      <c r="DD3" s="5" t="s">
        <v>71</v>
      </c>
      <c r="DE3" s="5" t="s">
        <v>71</v>
      </c>
      <c r="DF3" s="5" t="s">
        <v>71</v>
      </c>
      <c r="DG3" s="5" t="s">
        <v>71</v>
      </c>
      <c r="DH3" s="5" t="s">
        <v>71</v>
      </c>
      <c r="DI3" s="5" t="s">
        <v>71</v>
      </c>
      <c r="DJ3" s="5" t="s">
        <v>71</v>
      </c>
      <c r="DK3" s="5" t="s">
        <v>71</v>
      </c>
      <c r="DL3" s="5" t="s">
        <v>71</v>
      </c>
      <c r="DM3" s="5" t="s">
        <v>71</v>
      </c>
      <c r="DN3" s="5" t="s">
        <v>71</v>
      </c>
      <c r="DO3" s="5" t="s">
        <v>71</v>
      </c>
      <c r="DP3" s="5" t="s">
        <v>71</v>
      </c>
    </row>
    <row r="4" spans="1:120" hidden="1" outlineLevel="1" x14ac:dyDescent="0.2">
      <c r="A4" s="6">
        <f t="shared" si="0"/>
        <v>4</v>
      </c>
      <c r="B4" s="17" t="s">
        <v>39</v>
      </c>
      <c r="C4" s="5">
        <v>0</v>
      </c>
      <c r="D4" s="5">
        <v>3</v>
      </c>
      <c r="E4" s="5">
        <v>6</v>
      </c>
      <c r="F4" s="5">
        <v>8</v>
      </c>
      <c r="G4" s="5">
        <v>6</v>
      </c>
      <c r="H4" s="5">
        <v>3</v>
      </c>
      <c r="I4" s="5">
        <v>8</v>
      </c>
      <c r="J4" s="5">
        <v>1</v>
      </c>
      <c r="K4" s="5">
        <v>1</v>
      </c>
      <c r="L4" s="5">
        <v>1</v>
      </c>
      <c r="M4" s="5">
        <v>1</v>
      </c>
      <c r="N4" s="5">
        <v>1</v>
      </c>
      <c r="O4" s="5">
        <v>1</v>
      </c>
      <c r="P4" s="5">
        <v>0</v>
      </c>
      <c r="Q4" s="5">
        <v>0</v>
      </c>
      <c r="R4" s="5">
        <v>0</v>
      </c>
      <c r="S4" s="5">
        <v>0</v>
      </c>
      <c r="T4" s="5">
        <v>0</v>
      </c>
      <c r="U4" s="5">
        <v>0</v>
      </c>
      <c r="V4" s="5">
        <v>0</v>
      </c>
      <c r="W4" s="5">
        <v>0</v>
      </c>
      <c r="X4" s="5">
        <v>0</v>
      </c>
      <c r="Y4" s="5">
        <v>0</v>
      </c>
      <c r="Z4" s="5">
        <v>0</v>
      </c>
      <c r="AA4" s="5">
        <v>0</v>
      </c>
      <c r="AB4" s="5">
        <v>0</v>
      </c>
      <c r="AC4" s="5">
        <v>0</v>
      </c>
      <c r="AD4" s="5">
        <v>0</v>
      </c>
      <c r="AE4" s="5">
        <v>0</v>
      </c>
      <c r="AF4" s="5">
        <v>0</v>
      </c>
      <c r="AG4" s="5">
        <v>0</v>
      </c>
      <c r="AH4" s="5">
        <v>0</v>
      </c>
      <c r="AI4" s="5">
        <v>0</v>
      </c>
      <c r="AJ4" s="5">
        <v>0</v>
      </c>
      <c r="AK4" s="5">
        <v>0</v>
      </c>
      <c r="AL4" s="5">
        <v>0</v>
      </c>
      <c r="AM4" s="5">
        <v>0</v>
      </c>
      <c r="AN4" s="5">
        <v>0</v>
      </c>
      <c r="AO4" s="5">
        <v>0</v>
      </c>
      <c r="AP4" s="5">
        <v>0</v>
      </c>
      <c r="AQ4" s="5">
        <v>0</v>
      </c>
      <c r="AR4" s="5">
        <v>0</v>
      </c>
      <c r="AS4" s="5">
        <v>0</v>
      </c>
      <c r="AT4" s="5">
        <v>0</v>
      </c>
      <c r="AU4" s="5">
        <v>0</v>
      </c>
      <c r="AV4" s="5">
        <v>0</v>
      </c>
      <c r="AW4" s="5">
        <v>0</v>
      </c>
      <c r="AX4" s="5">
        <v>0</v>
      </c>
      <c r="AY4" s="5">
        <v>8</v>
      </c>
      <c r="AZ4" s="5">
        <v>0</v>
      </c>
      <c r="BA4" s="5">
        <v>0</v>
      </c>
      <c r="BB4" s="5">
        <v>0</v>
      </c>
      <c r="BC4" s="5">
        <v>0</v>
      </c>
      <c r="BD4" s="5">
        <v>0</v>
      </c>
      <c r="BE4" s="5">
        <v>0</v>
      </c>
      <c r="BF4" s="5">
        <v>0</v>
      </c>
      <c r="BG4" s="5">
        <v>0</v>
      </c>
      <c r="BH4" s="5">
        <v>0</v>
      </c>
      <c r="BI4" s="5">
        <v>0</v>
      </c>
      <c r="BJ4" s="5">
        <v>0</v>
      </c>
      <c r="BK4" s="5">
        <v>0</v>
      </c>
      <c r="BL4" s="5">
        <v>0</v>
      </c>
      <c r="BM4" s="5">
        <v>0</v>
      </c>
      <c r="BN4" s="5">
        <v>0</v>
      </c>
      <c r="BO4" s="5">
        <v>0</v>
      </c>
      <c r="BP4" s="5">
        <v>0</v>
      </c>
      <c r="BQ4" s="5">
        <v>0</v>
      </c>
      <c r="BR4" s="5">
        <v>0</v>
      </c>
      <c r="BS4" s="5">
        <v>0</v>
      </c>
      <c r="BT4" s="5">
        <v>0</v>
      </c>
      <c r="BU4" s="5">
        <v>0</v>
      </c>
      <c r="BV4" s="5">
        <v>0</v>
      </c>
      <c r="BW4" s="5">
        <v>0</v>
      </c>
      <c r="BX4" s="5">
        <v>0</v>
      </c>
      <c r="BY4" s="5">
        <v>0</v>
      </c>
      <c r="BZ4" s="5">
        <v>0</v>
      </c>
      <c r="CA4" s="5">
        <v>0</v>
      </c>
      <c r="CB4" s="5">
        <v>0</v>
      </c>
      <c r="CC4" s="5">
        <v>0</v>
      </c>
      <c r="CD4" s="5">
        <v>0</v>
      </c>
      <c r="CE4" s="5">
        <v>0</v>
      </c>
      <c r="CF4" s="5">
        <v>0</v>
      </c>
      <c r="CG4" s="5">
        <v>0</v>
      </c>
      <c r="CH4" s="5">
        <v>0</v>
      </c>
      <c r="CI4" s="5">
        <v>0</v>
      </c>
      <c r="CJ4" s="5">
        <v>0</v>
      </c>
      <c r="CK4" s="5">
        <v>0</v>
      </c>
      <c r="CL4" s="5">
        <v>0</v>
      </c>
      <c r="CM4" s="5">
        <v>0</v>
      </c>
      <c r="CN4" s="5">
        <v>0</v>
      </c>
      <c r="CO4" s="5">
        <v>0</v>
      </c>
      <c r="CP4" s="5">
        <v>0</v>
      </c>
      <c r="CQ4" s="5">
        <v>0</v>
      </c>
      <c r="CR4" s="5">
        <v>0</v>
      </c>
      <c r="CS4" s="5">
        <v>0</v>
      </c>
      <c r="CT4" s="5">
        <v>0</v>
      </c>
      <c r="CU4" s="5">
        <v>0</v>
      </c>
      <c r="CV4" s="5">
        <v>0</v>
      </c>
      <c r="CW4" s="5">
        <v>0</v>
      </c>
      <c r="CX4" s="5">
        <v>0</v>
      </c>
      <c r="CY4" s="5">
        <v>0</v>
      </c>
      <c r="CZ4" s="5">
        <v>0</v>
      </c>
      <c r="DA4" s="5">
        <v>0</v>
      </c>
      <c r="DB4" s="5">
        <v>0</v>
      </c>
      <c r="DC4" s="5">
        <v>0</v>
      </c>
      <c r="DD4" s="5">
        <v>0</v>
      </c>
      <c r="DE4" s="5">
        <v>0</v>
      </c>
      <c r="DF4" s="5">
        <v>0</v>
      </c>
      <c r="DG4" s="5">
        <v>0</v>
      </c>
      <c r="DH4" s="5">
        <v>0</v>
      </c>
      <c r="DI4" s="5">
        <v>0</v>
      </c>
      <c r="DJ4" s="5">
        <v>0</v>
      </c>
      <c r="DK4" s="5">
        <v>0</v>
      </c>
      <c r="DL4" s="5">
        <v>0</v>
      </c>
      <c r="DM4" s="5">
        <v>0</v>
      </c>
      <c r="DN4" s="5">
        <v>0</v>
      </c>
      <c r="DO4" s="5">
        <v>0</v>
      </c>
      <c r="DP4" s="5">
        <v>0</v>
      </c>
    </row>
    <row r="5" spans="1:120" hidden="1" outlineLevel="1" x14ac:dyDescent="0.2">
      <c r="A5" s="6">
        <f t="shared" si="0"/>
        <v>5</v>
      </c>
      <c r="B5" s="17" t="s">
        <v>199</v>
      </c>
      <c r="C5" s="5">
        <v>0</v>
      </c>
      <c r="D5" s="5">
        <v>0</v>
      </c>
      <c r="E5" s="5">
        <v>0</v>
      </c>
      <c r="F5" s="5">
        <v>0</v>
      </c>
      <c r="G5" s="5">
        <v>0</v>
      </c>
      <c r="H5" s="5">
        <v>0</v>
      </c>
      <c r="I5" s="5">
        <v>0</v>
      </c>
      <c r="J5" s="5">
        <v>0</v>
      </c>
      <c r="K5" s="5">
        <v>0</v>
      </c>
      <c r="L5" s="5">
        <v>0</v>
      </c>
      <c r="M5" s="5">
        <v>0</v>
      </c>
      <c r="N5" s="5">
        <v>0</v>
      </c>
      <c r="O5" s="5">
        <v>0</v>
      </c>
      <c r="P5" s="5">
        <v>0</v>
      </c>
      <c r="Q5" s="5">
        <v>0</v>
      </c>
      <c r="R5" s="5">
        <v>0</v>
      </c>
      <c r="S5" s="5">
        <v>1</v>
      </c>
      <c r="T5" s="5">
        <v>1</v>
      </c>
      <c r="U5" s="5">
        <v>1</v>
      </c>
      <c r="V5" s="5">
        <v>1</v>
      </c>
      <c r="W5" s="5">
        <v>1</v>
      </c>
      <c r="X5" s="5">
        <v>0</v>
      </c>
      <c r="Y5" s="5">
        <v>0</v>
      </c>
      <c r="Z5" s="5">
        <v>0</v>
      </c>
      <c r="AA5" s="5">
        <v>0</v>
      </c>
      <c r="AB5" s="5">
        <v>0</v>
      </c>
      <c r="AC5" s="5">
        <v>0</v>
      </c>
      <c r="AD5" s="5">
        <v>0</v>
      </c>
      <c r="AE5" s="5">
        <v>1</v>
      </c>
      <c r="AF5" s="5">
        <v>3</v>
      </c>
      <c r="AG5" s="5">
        <v>6</v>
      </c>
      <c r="AH5" s="5">
        <v>1</v>
      </c>
      <c r="AI5" s="5">
        <v>10</v>
      </c>
      <c r="AJ5" s="5">
        <v>12</v>
      </c>
      <c r="AK5" s="5">
        <v>12</v>
      </c>
      <c r="AL5" s="5">
        <v>14</v>
      </c>
      <c r="AM5" s="5">
        <v>14</v>
      </c>
      <c r="AN5" s="5">
        <v>10</v>
      </c>
      <c r="AO5" s="5">
        <v>10</v>
      </c>
      <c r="AP5" s="5">
        <v>12</v>
      </c>
      <c r="AQ5" s="5"/>
      <c r="AR5" s="5"/>
      <c r="AS5" s="5"/>
      <c r="AT5" s="5"/>
      <c r="AU5" s="5"/>
      <c r="AV5" s="5"/>
      <c r="AW5" s="5"/>
      <c r="AX5" s="5"/>
      <c r="AY5" s="5">
        <v>12</v>
      </c>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row>
    <row r="6" spans="1:120" hidden="1" outlineLevel="1" x14ac:dyDescent="0.2">
      <c r="A6" s="6">
        <f t="shared" si="0"/>
        <v>6</v>
      </c>
      <c r="B6" s="17" t="s">
        <v>38</v>
      </c>
      <c r="C6" s="5">
        <v>0</v>
      </c>
      <c r="D6" s="5">
        <v>6</v>
      </c>
      <c r="E6" s="5">
        <v>8</v>
      </c>
      <c r="F6" s="5">
        <v>9</v>
      </c>
      <c r="G6" s="5">
        <v>8</v>
      </c>
      <c r="H6" s="5">
        <v>6</v>
      </c>
      <c r="I6" s="5">
        <v>10</v>
      </c>
      <c r="J6" s="5">
        <v>6</v>
      </c>
      <c r="K6" s="5">
        <v>9</v>
      </c>
      <c r="L6" s="5">
        <v>8</v>
      </c>
      <c r="M6" s="5">
        <v>6</v>
      </c>
      <c r="N6" s="5">
        <v>8</v>
      </c>
      <c r="O6" s="5">
        <v>10</v>
      </c>
      <c r="P6" s="5">
        <v>0</v>
      </c>
      <c r="Q6" s="5">
        <v>0</v>
      </c>
      <c r="R6" s="5">
        <v>0</v>
      </c>
      <c r="S6" s="5">
        <v>0</v>
      </c>
      <c r="T6" s="5">
        <v>0</v>
      </c>
      <c r="U6" s="5">
        <v>0</v>
      </c>
      <c r="V6" s="5">
        <v>0</v>
      </c>
      <c r="W6" s="5">
        <v>0</v>
      </c>
      <c r="X6" s="5">
        <v>0</v>
      </c>
      <c r="Y6" s="5">
        <v>0</v>
      </c>
      <c r="Z6" s="5">
        <v>3</v>
      </c>
      <c r="AA6" s="5">
        <v>3</v>
      </c>
      <c r="AB6" s="5">
        <v>0</v>
      </c>
      <c r="AC6" s="5">
        <v>0</v>
      </c>
      <c r="AD6" s="5">
        <v>0</v>
      </c>
      <c r="AE6" s="5">
        <v>0</v>
      </c>
      <c r="AF6" s="5">
        <v>0</v>
      </c>
      <c r="AG6" s="5">
        <v>0</v>
      </c>
      <c r="AH6" s="5">
        <v>0</v>
      </c>
      <c r="AI6" s="5">
        <v>3</v>
      </c>
      <c r="AJ6" s="5">
        <v>4</v>
      </c>
      <c r="AK6" s="5">
        <v>4</v>
      </c>
      <c r="AL6" s="5">
        <v>5</v>
      </c>
      <c r="AM6" s="5">
        <v>8</v>
      </c>
      <c r="AN6" s="5">
        <v>8</v>
      </c>
      <c r="AO6" s="5">
        <v>8</v>
      </c>
      <c r="AP6" s="5">
        <v>10</v>
      </c>
      <c r="AQ6" s="5">
        <v>0</v>
      </c>
      <c r="AR6" s="5">
        <v>0</v>
      </c>
      <c r="AS6" s="5">
        <v>0</v>
      </c>
      <c r="AT6" s="5">
        <v>0</v>
      </c>
      <c r="AU6" s="5">
        <v>0</v>
      </c>
      <c r="AV6" s="5">
        <v>0</v>
      </c>
      <c r="AW6" s="5">
        <v>0</v>
      </c>
      <c r="AX6" s="5">
        <v>0</v>
      </c>
      <c r="AY6" s="5">
        <v>7</v>
      </c>
      <c r="AZ6" s="5">
        <v>0</v>
      </c>
      <c r="BA6" s="5">
        <v>0</v>
      </c>
      <c r="BB6" s="5">
        <v>1</v>
      </c>
      <c r="BC6" s="5">
        <v>3</v>
      </c>
      <c r="BD6" s="5">
        <v>0</v>
      </c>
      <c r="BE6" s="5">
        <v>0</v>
      </c>
      <c r="BF6" s="5">
        <v>0</v>
      </c>
      <c r="BG6" s="5">
        <v>0</v>
      </c>
      <c r="BH6" s="5">
        <v>0</v>
      </c>
      <c r="BI6" s="5">
        <v>0</v>
      </c>
      <c r="BJ6" s="5">
        <v>0</v>
      </c>
      <c r="BK6" s="5">
        <v>0</v>
      </c>
      <c r="BL6" s="5">
        <v>0</v>
      </c>
      <c r="BM6" s="5">
        <v>0</v>
      </c>
      <c r="BN6" s="5">
        <v>0</v>
      </c>
      <c r="BO6" s="5">
        <v>0</v>
      </c>
      <c r="BP6" s="5">
        <v>0</v>
      </c>
      <c r="BQ6" s="5">
        <v>0</v>
      </c>
      <c r="BR6" s="5">
        <v>0</v>
      </c>
      <c r="BS6" s="5">
        <v>0</v>
      </c>
      <c r="BT6" s="5">
        <v>0</v>
      </c>
      <c r="BU6" s="5">
        <v>0</v>
      </c>
      <c r="BV6" s="5">
        <v>0</v>
      </c>
      <c r="BW6" s="5">
        <v>0</v>
      </c>
      <c r="BX6" s="5">
        <v>0</v>
      </c>
      <c r="BY6" s="5">
        <v>0</v>
      </c>
      <c r="BZ6" s="5">
        <v>0</v>
      </c>
      <c r="CA6" s="5">
        <v>0</v>
      </c>
      <c r="CB6" s="5">
        <v>0</v>
      </c>
      <c r="CC6" s="5">
        <v>0</v>
      </c>
      <c r="CD6" s="5">
        <v>0</v>
      </c>
      <c r="CE6" s="5">
        <v>0</v>
      </c>
      <c r="CF6" s="5">
        <v>0</v>
      </c>
      <c r="CG6" s="5">
        <v>0</v>
      </c>
      <c r="CH6" s="5">
        <v>0</v>
      </c>
      <c r="CI6" s="5">
        <v>0</v>
      </c>
      <c r="CJ6" s="5">
        <v>0</v>
      </c>
      <c r="CK6" s="5">
        <v>0</v>
      </c>
      <c r="CL6" s="5">
        <v>0</v>
      </c>
      <c r="CM6" s="5">
        <v>0</v>
      </c>
      <c r="CN6" s="5">
        <v>0</v>
      </c>
      <c r="CO6" s="5">
        <v>0</v>
      </c>
      <c r="CP6" s="5">
        <v>0</v>
      </c>
      <c r="CQ6" s="5">
        <v>0</v>
      </c>
      <c r="CR6" s="5">
        <v>0</v>
      </c>
      <c r="CS6" s="5">
        <v>0</v>
      </c>
      <c r="CT6" s="5">
        <v>0</v>
      </c>
      <c r="CU6" s="5">
        <v>0</v>
      </c>
      <c r="CV6" s="5">
        <v>0</v>
      </c>
      <c r="CW6" s="5">
        <v>0</v>
      </c>
      <c r="CX6" s="5">
        <v>0</v>
      </c>
      <c r="CY6" s="5">
        <v>0</v>
      </c>
      <c r="CZ6" s="5">
        <v>0</v>
      </c>
      <c r="DA6" s="5">
        <v>0</v>
      </c>
      <c r="DB6" s="5">
        <v>0</v>
      </c>
      <c r="DC6" s="5">
        <v>0</v>
      </c>
      <c r="DD6" s="5">
        <v>0</v>
      </c>
      <c r="DE6" s="5">
        <v>0</v>
      </c>
      <c r="DF6" s="5">
        <v>0</v>
      </c>
      <c r="DG6" s="5">
        <v>0</v>
      </c>
      <c r="DH6" s="5">
        <v>0</v>
      </c>
      <c r="DI6" s="5">
        <v>0</v>
      </c>
      <c r="DJ6" s="5">
        <v>0</v>
      </c>
      <c r="DK6" s="5">
        <v>0</v>
      </c>
      <c r="DL6" s="5">
        <v>0</v>
      </c>
      <c r="DM6" s="5">
        <v>0</v>
      </c>
      <c r="DN6" s="5">
        <v>0</v>
      </c>
      <c r="DO6" s="5">
        <v>0</v>
      </c>
      <c r="DP6" s="5">
        <v>0</v>
      </c>
    </row>
    <row r="7" spans="1:120" hidden="1" outlineLevel="1" x14ac:dyDescent="0.2">
      <c r="A7" s="6">
        <f t="shared" si="0"/>
        <v>7</v>
      </c>
      <c r="B7" s="17" t="s">
        <v>40</v>
      </c>
      <c r="C7" s="26">
        <v>0</v>
      </c>
      <c r="D7" s="26">
        <v>10</v>
      </c>
      <c r="E7" s="26">
        <v>7</v>
      </c>
      <c r="F7" s="26">
        <v>13</v>
      </c>
      <c r="G7" s="26">
        <v>10</v>
      </c>
      <c r="H7" s="26">
        <v>11</v>
      </c>
      <c r="I7" s="26">
        <v>9</v>
      </c>
      <c r="J7" s="26">
        <v>7</v>
      </c>
      <c r="K7" s="26">
        <v>13</v>
      </c>
      <c r="L7" s="26">
        <v>13</v>
      </c>
      <c r="M7" s="26">
        <v>9</v>
      </c>
      <c r="N7" s="26">
        <v>11</v>
      </c>
      <c r="O7" s="26">
        <v>11</v>
      </c>
      <c r="P7" s="26">
        <v>0</v>
      </c>
      <c r="Q7" s="26">
        <v>0</v>
      </c>
      <c r="R7" s="26">
        <v>8</v>
      </c>
      <c r="S7" s="26">
        <v>5</v>
      </c>
      <c r="T7" s="26">
        <v>6</v>
      </c>
      <c r="U7" s="26">
        <v>4</v>
      </c>
      <c r="V7" s="26">
        <v>4</v>
      </c>
      <c r="W7" s="26">
        <v>8</v>
      </c>
      <c r="X7" s="26">
        <v>2</v>
      </c>
      <c r="Y7" s="26">
        <v>2</v>
      </c>
      <c r="Z7" s="26">
        <v>4</v>
      </c>
      <c r="AA7" s="26">
        <v>10</v>
      </c>
      <c r="AB7" s="26">
        <v>0</v>
      </c>
      <c r="AC7" s="26">
        <v>0</v>
      </c>
      <c r="AD7" s="26">
        <v>0</v>
      </c>
      <c r="AE7" s="26">
        <v>3</v>
      </c>
      <c r="AF7" s="26">
        <v>5</v>
      </c>
      <c r="AG7" s="26">
        <v>7</v>
      </c>
      <c r="AH7" s="26">
        <v>9</v>
      </c>
      <c r="AI7" s="26">
        <v>3</v>
      </c>
      <c r="AJ7" s="26">
        <v>4</v>
      </c>
      <c r="AK7" s="26">
        <v>4</v>
      </c>
      <c r="AL7" s="26">
        <v>7</v>
      </c>
      <c r="AM7" s="26">
        <v>6</v>
      </c>
      <c r="AN7" s="26">
        <v>13</v>
      </c>
      <c r="AO7" s="26">
        <v>8</v>
      </c>
      <c r="AP7" s="26">
        <v>16</v>
      </c>
      <c r="AQ7" s="26">
        <v>0</v>
      </c>
      <c r="AR7" s="26">
        <v>0</v>
      </c>
      <c r="AS7" s="26">
        <v>0</v>
      </c>
      <c r="AT7" s="26">
        <v>0</v>
      </c>
      <c r="AU7" s="26">
        <v>0</v>
      </c>
      <c r="AV7" s="26">
        <v>0</v>
      </c>
      <c r="AW7" s="26">
        <v>0</v>
      </c>
      <c r="AX7" s="26">
        <v>0</v>
      </c>
      <c r="AY7" s="26">
        <v>12</v>
      </c>
      <c r="AZ7" s="26">
        <v>0</v>
      </c>
      <c r="BA7" s="26">
        <v>0</v>
      </c>
      <c r="BB7" s="26">
        <v>4</v>
      </c>
      <c r="BC7" s="26">
        <v>5</v>
      </c>
      <c r="BD7" s="26">
        <v>0</v>
      </c>
      <c r="BE7" s="26">
        <v>0</v>
      </c>
      <c r="BF7" s="26">
        <v>0</v>
      </c>
      <c r="BG7" s="26">
        <v>0</v>
      </c>
      <c r="BH7" s="26">
        <v>0</v>
      </c>
      <c r="BI7" s="26">
        <v>0</v>
      </c>
      <c r="BJ7" s="26">
        <v>0</v>
      </c>
      <c r="BK7" s="26">
        <v>0</v>
      </c>
      <c r="BL7" s="26">
        <v>0</v>
      </c>
      <c r="BM7" s="26">
        <v>0</v>
      </c>
      <c r="BN7" s="26">
        <v>0</v>
      </c>
      <c r="BO7" s="26">
        <v>0</v>
      </c>
      <c r="BP7" s="26">
        <v>0</v>
      </c>
      <c r="BQ7" s="26">
        <v>0</v>
      </c>
      <c r="BR7" s="26">
        <v>0</v>
      </c>
      <c r="BS7" s="26">
        <v>0</v>
      </c>
      <c r="BT7" s="26">
        <v>0</v>
      </c>
      <c r="BU7" s="26">
        <v>0</v>
      </c>
      <c r="BV7" s="26">
        <v>0</v>
      </c>
      <c r="BW7" s="26">
        <v>0</v>
      </c>
      <c r="BX7" s="26">
        <v>0</v>
      </c>
      <c r="BY7" s="26">
        <v>0</v>
      </c>
      <c r="BZ7" s="26">
        <v>0</v>
      </c>
      <c r="CA7" s="26">
        <v>0</v>
      </c>
      <c r="CB7" s="26">
        <v>0</v>
      </c>
      <c r="CC7" s="26">
        <v>0</v>
      </c>
      <c r="CD7" s="26">
        <v>0</v>
      </c>
      <c r="CE7" s="26">
        <v>0</v>
      </c>
      <c r="CF7" s="26">
        <v>0</v>
      </c>
      <c r="CG7" s="26">
        <v>0</v>
      </c>
      <c r="CH7" s="26">
        <v>0</v>
      </c>
      <c r="CI7" s="26">
        <v>0</v>
      </c>
      <c r="CJ7" s="26">
        <v>0</v>
      </c>
      <c r="CK7" s="26">
        <v>0</v>
      </c>
      <c r="CL7" s="26">
        <v>0</v>
      </c>
      <c r="CM7" s="26">
        <v>0</v>
      </c>
      <c r="CN7" s="26">
        <v>0</v>
      </c>
      <c r="CO7" s="26">
        <v>0</v>
      </c>
      <c r="CP7" s="26">
        <v>0</v>
      </c>
      <c r="CQ7" s="26">
        <v>0</v>
      </c>
      <c r="CR7" s="26">
        <v>0</v>
      </c>
      <c r="CS7" s="26">
        <v>0</v>
      </c>
      <c r="CT7" s="26">
        <v>0</v>
      </c>
      <c r="CU7" s="26">
        <v>0</v>
      </c>
      <c r="CV7" s="26">
        <v>0</v>
      </c>
      <c r="CW7" s="26">
        <v>0</v>
      </c>
      <c r="CX7" s="26">
        <v>0</v>
      </c>
      <c r="CY7" s="26">
        <v>0</v>
      </c>
      <c r="CZ7" s="26">
        <v>0</v>
      </c>
      <c r="DA7" s="26">
        <v>0</v>
      </c>
      <c r="DB7" s="26">
        <v>0</v>
      </c>
      <c r="DC7" s="26">
        <v>0</v>
      </c>
      <c r="DD7" s="26">
        <v>0</v>
      </c>
      <c r="DE7" s="26">
        <v>0</v>
      </c>
      <c r="DF7" s="26">
        <v>0</v>
      </c>
      <c r="DG7" s="26">
        <v>0</v>
      </c>
      <c r="DH7" s="26">
        <v>0</v>
      </c>
      <c r="DI7" s="26">
        <v>0</v>
      </c>
      <c r="DJ7" s="26">
        <v>0</v>
      </c>
      <c r="DK7" s="26">
        <v>0</v>
      </c>
      <c r="DL7" s="26">
        <v>0</v>
      </c>
      <c r="DM7" s="26">
        <v>0</v>
      </c>
      <c r="DN7" s="26">
        <v>0</v>
      </c>
      <c r="DO7" s="26">
        <v>0</v>
      </c>
      <c r="DP7" s="26">
        <v>0</v>
      </c>
    </row>
    <row r="8" spans="1:120" hidden="1" outlineLevel="1" x14ac:dyDescent="0.2">
      <c r="A8" s="6">
        <f t="shared" si="0"/>
        <v>8</v>
      </c>
      <c r="B8" s="17" t="s">
        <v>35</v>
      </c>
      <c r="C8" s="26">
        <v>0</v>
      </c>
      <c r="D8" s="26">
        <v>7</v>
      </c>
      <c r="E8" s="26">
        <v>8</v>
      </c>
      <c r="F8" s="26">
        <v>11</v>
      </c>
      <c r="G8" s="26">
        <v>4</v>
      </c>
      <c r="H8" s="26">
        <v>2</v>
      </c>
      <c r="I8" s="26">
        <v>5</v>
      </c>
      <c r="J8" s="26">
        <v>9</v>
      </c>
      <c r="K8" s="26">
        <v>5</v>
      </c>
      <c r="L8" s="26">
        <v>8</v>
      </c>
      <c r="M8" s="26">
        <v>1</v>
      </c>
      <c r="N8" s="26">
        <v>3</v>
      </c>
      <c r="O8" s="26">
        <v>8</v>
      </c>
      <c r="P8" s="26">
        <v>6</v>
      </c>
      <c r="Q8" s="26">
        <v>6</v>
      </c>
      <c r="R8" s="26">
        <v>13</v>
      </c>
      <c r="S8" s="26">
        <v>9</v>
      </c>
      <c r="T8" s="26">
        <v>10</v>
      </c>
      <c r="U8" s="26">
        <v>5</v>
      </c>
      <c r="V8" s="26">
        <v>10</v>
      </c>
      <c r="W8" s="26">
        <v>13</v>
      </c>
      <c r="X8" s="26">
        <v>2</v>
      </c>
      <c r="Y8" s="26">
        <v>1</v>
      </c>
      <c r="Z8" s="26">
        <v>2</v>
      </c>
      <c r="AA8" s="26">
        <v>7</v>
      </c>
      <c r="AB8" s="26">
        <v>0</v>
      </c>
      <c r="AC8" s="26">
        <v>0</v>
      </c>
      <c r="AD8" s="26">
        <v>0</v>
      </c>
      <c r="AE8" s="26">
        <v>8</v>
      </c>
      <c r="AF8" s="26">
        <v>7</v>
      </c>
      <c r="AG8" s="26">
        <v>9</v>
      </c>
      <c r="AH8" s="26">
        <v>10</v>
      </c>
      <c r="AI8" s="26">
        <v>2</v>
      </c>
      <c r="AJ8" s="26">
        <v>4</v>
      </c>
      <c r="AK8" s="26">
        <v>4</v>
      </c>
      <c r="AL8" s="26">
        <v>6</v>
      </c>
      <c r="AM8" s="26">
        <v>7</v>
      </c>
      <c r="AN8" s="26">
        <v>6</v>
      </c>
      <c r="AO8" s="26">
        <v>10</v>
      </c>
      <c r="AP8" s="26">
        <v>9</v>
      </c>
      <c r="AQ8" s="26">
        <v>0</v>
      </c>
      <c r="AR8" s="26">
        <v>0</v>
      </c>
      <c r="AS8" s="26">
        <v>0</v>
      </c>
      <c r="AT8" s="26">
        <v>0</v>
      </c>
      <c r="AU8" s="26">
        <v>0</v>
      </c>
      <c r="AV8" s="26">
        <v>0</v>
      </c>
      <c r="AW8" s="26">
        <v>0</v>
      </c>
      <c r="AX8" s="26">
        <v>0</v>
      </c>
      <c r="AY8" s="26">
        <v>5</v>
      </c>
      <c r="AZ8" s="26">
        <v>0</v>
      </c>
      <c r="BA8" s="26">
        <v>0</v>
      </c>
      <c r="BB8" s="26">
        <v>3</v>
      </c>
      <c r="BC8" s="26">
        <v>9</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0</v>
      </c>
      <c r="CN8" s="26">
        <v>0</v>
      </c>
      <c r="CO8" s="26">
        <v>0</v>
      </c>
      <c r="CP8" s="26">
        <v>0</v>
      </c>
      <c r="CQ8" s="26">
        <v>0</v>
      </c>
      <c r="CR8" s="26">
        <v>0</v>
      </c>
      <c r="CS8" s="26">
        <v>0</v>
      </c>
      <c r="CT8" s="26">
        <v>0</v>
      </c>
      <c r="CU8" s="26">
        <v>0</v>
      </c>
      <c r="CV8" s="26">
        <v>0</v>
      </c>
      <c r="CW8" s="26">
        <v>0</v>
      </c>
      <c r="CX8" s="26">
        <v>0</v>
      </c>
      <c r="CY8" s="26">
        <v>0</v>
      </c>
      <c r="CZ8" s="26">
        <v>0</v>
      </c>
      <c r="DA8" s="26">
        <v>0</v>
      </c>
      <c r="DB8" s="26">
        <v>0</v>
      </c>
      <c r="DC8" s="26">
        <v>0</v>
      </c>
      <c r="DD8" s="26">
        <v>0</v>
      </c>
      <c r="DE8" s="26">
        <v>0</v>
      </c>
      <c r="DF8" s="26">
        <v>0</v>
      </c>
      <c r="DG8" s="26">
        <v>0</v>
      </c>
      <c r="DH8" s="26">
        <v>0</v>
      </c>
      <c r="DI8" s="26">
        <v>0</v>
      </c>
      <c r="DJ8" s="26">
        <v>0</v>
      </c>
      <c r="DK8" s="26">
        <v>0</v>
      </c>
      <c r="DL8" s="26">
        <v>0</v>
      </c>
      <c r="DM8" s="26">
        <v>0</v>
      </c>
      <c r="DN8" s="26">
        <v>0</v>
      </c>
      <c r="DO8" s="26">
        <v>0</v>
      </c>
      <c r="DP8" s="26">
        <v>0</v>
      </c>
    </row>
    <row r="9" spans="1:120" hidden="1" outlineLevel="1" x14ac:dyDescent="0.2">
      <c r="A9" s="6">
        <f t="shared" si="0"/>
        <v>9</v>
      </c>
      <c r="B9" s="17" t="s">
        <v>41</v>
      </c>
      <c r="C9" s="5" t="s">
        <v>71</v>
      </c>
      <c r="D9" s="5" t="s">
        <v>5105</v>
      </c>
      <c r="E9" s="5" t="s">
        <v>77</v>
      </c>
      <c r="F9" s="5" t="s">
        <v>90</v>
      </c>
      <c r="G9" s="5" t="s">
        <v>101</v>
      </c>
      <c r="H9" s="5" t="s">
        <v>110</v>
      </c>
      <c r="I9" s="5" t="s">
        <v>120</v>
      </c>
      <c r="J9" s="5" t="s">
        <v>200</v>
      </c>
      <c r="K9" s="5" t="s">
        <v>201</v>
      </c>
      <c r="L9" s="5" t="s">
        <v>202</v>
      </c>
      <c r="M9" s="5" t="s">
        <v>201</v>
      </c>
      <c r="N9" s="5" t="s">
        <v>203</v>
      </c>
      <c r="O9" s="5" t="s">
        <v>204</v>
      </c>
      <c r="P9" s="41" t="s">
        <v>139</v>
      </c>
      <c r="Q9" s="41" t="s">
        <v>139</v>
      </c>
      <c r="R9" s="41" t="s">
        <v>139</v>
      </c>
      <c r="S9" s="45" t="s">
        <v>90</v>
      </c>
      <c r="T9" s="45" t="s">
        <v>90</v>
      </c>
      <c r="U9" s="45" t="s">
        <v>90</v>
      </c>
      <c r="V9" s="45" t="s">
        <v>90</v>
      </c>
      <c r="W9" s="45" t="s">
        <v>90</v>
      </c>
      <c r="X9" s="5" t="s">
        <v>78</v>
      </c>
      <c r="Y9" s="5" t="s">
        <v>78</v>
      </c>
      <c r="Z9" s="5" t="s">
        <v>5266</v>
      </c>
      <c r="AA9" s="5" t="s">
        <v>5277</v>
      </c>
      <c r="AB9" s="5" t="s">
        <v>71</v>
      </c>
      <c r="AC9" s="5" t="s">
        <v>71</v>
      </c>
      <c r="AD9" s="5" t="s">
        <v>71</v>
      </c>
      <c r="AE9" s="45" t="s">
        <v>156</v>
      </c>
      <c r="AF9" s="5" t="s">
        <v>156</v>
      </c>
      <c r="AG9" s="5" t="s">
        <v>156</v>
      </c>
      <c r="AH9" s="5" t="s">
        <v>343</v>
      </c>
      <c r="AI9" s="5" t="s">
        <v>357</v>
      </c>
      <c r="AJ9" s="5" t="s">
        <v>343</v>
      </c>
      <c r="AK9" s="5" t="s">
        <v>343</v>
      </c>
      <c r="AL9" s="5" t="s">
        <v>343</v>
      </c>
      <c r="AM9" s="5" t="s">
        <v>343</v>
      </c>
      <c r="AN9" s="5" t="s">
        <v>343</v>
      </c>
      <c r="AO9" s="5" t="s">
        <v>343</v>
      </c>
      <c r="AP9" s="5" t="s">
        <v>343</v>
      </c>
      <c r="AQ9" s="5" t="s">
        <v>71</v>
      </c>
      <c r="AR9" s="5" t="s">
        <v>71</v>
      </c>
      <c r="AS9" s="5" t="s">
        <v>71</v>
      </c>
      <c r="AT9" s="5" t="s">
        <v>71</v>
      </c>
      <c r="AU9" s="5" t="s">
        <v>71</v>
      </c>
      <c r="AV9" s="5" t="s">
        <v>71</v>
      </c>
      <c r="AW9" s="5" t="s">
        <v>71</v>
      </c>
      <c r="AX9" s="5" t="s">
        <v>71</v>
      </c>
      <c r="AY9" s="5" t="s">
        <v>124</v>
      </c>
      <c r="AZ9" s="5" t="s">
        <v>71</v>
      </c>
      <c r="BA9" s="5" t="s">
        <v>71</v>
      </c>
      <c r="BB9" s="45" t="s">
        <v>161</v>
      </c>
      <c r="BC9" s="45" t="s">
        <v>161</v>
      </c>
      <c r="BD9" s="5" t="s">
        <v>71</v>
      </c>
      <c r="BE9" s="5" t="s">
        <v>71</v>
      </c>
      <c r="BF9" s="5" t="s">
        <v>71</v>
      </c>
      <c r="BG9" s="5" t="s">
        <v>71</v>
      </c>
      <c r="BH9" s="5" t="s">
        <v>71</v>
      </c>
      <c r="BI9" s="5" t="s">
        <v>71</v>
      </c>
      <c r="BJ9" s="5" t="s">
        <v>71</v>
      </c>
      <c r="BK9" s="5" t="s">
        <v>71</v>
      </c>
      <c r="BL9" s="5" t="s">
        <v>71</v>
      </c>
      <c r="BM9" s="5" t="s">
        <v>71</v>
      </c>
      <c r="BN9" s="5" t="s">
        <v>71</v>
      </c>
      <c r="BO9" s="5" t="s">
        <v>71</v>
      </c>
      <c r="BP9" s="5" t="s">
        <v>71</v>
      </c>
      <c r="BQ9" s="5" t="s">
        <v>71</v>
      </c>
      <c r="BR9" s="5" t="s">
        <v>71</v>
      </c>
      <c r="BS9" s="5" t="s">
        <v>71</v>
      </c>
      <c r="BT9" s="5" t="s">
        <v>71</v>
      </c>
      <c r="BU9" s="5" t="s">
        <v>71</v>
      </c>
      <c r="BV9" s="5" t="s">
        <v>71</v>
      </c>
      <c r="BW9" s="5" t="s">
        <v>71</v>
      </c>
      <c r="BX9" s="5" t="s">
        <v>71</v>
      </c>
      <c r="BY9" s="5" t="s">
        <v>71</v>
      </c>
      <c r="BZ9" s="5" t="s">
        <v>71</v>
      </c>
      <c r="CA9" s="5" t="s">
        <v>71</v>
      </c>
      <c r="CB9" s="5" t="s">
        <v>71</v>
      </c>
      <c r="CC9" s="5" t="s">
        <v>71</v>
      </c>
      <c r="CD9" s="5" t="s">
        <v>71</v>
      </c>
      <c r="CE9" s="5" t="s">
        <v>71</v>
      </c>
      <c r="CF9" s="5" t="s">
        <v>71</v>
      </c>
      <c r="CG9" s="5" t="s">
        <v>71</v>
      </c>
      <c r="CH9" s="5" t="s">
        <v>71</v>
      </c>
      <c r="CI9" s="5" t="s">
        <v>71</v>
      </c>
      <c r="CJ9" s="5" t="s">
        <v>71</v>
      </c>
      <c r="CK9" s="5" t="s">
        <v>71</v>
      </c>
      <c r="CL9" s="5" t="s">
        <v>71</v>
      </c>
      <c r="CM9" s="5" t="s">
        <v>71</v>
      </c>
      <c r="CN9" s="5" t="s">
        <v>71</v>
      </c>
      <c r="CO9" s="5" t="s">
        <v>71</v>
      </c>
      <c r="CP9" s="5" t="s">
        <v>71</v>
      </c>
      <c r="CQ9" s="5" t="s">
        <v>71</v>
      </c>
      <c r="CR9" s="5" t="s">
        <v>71</v>
      </c>
      <c r="CS9" s="5" t="s">
        <v>71</v>
      </c>
      <c r="CT9" s="5" t="s">
        <v>71</v>
      </c>
      <c r="CU9" s="5" t="s">
        <v>71</v>
      </c>
      <c r="CV9" s="5" t="s">
        <v>71</v>
      </c>
      <c r="CW9" s="5" t="s">
        <v>71</v>
      </c>
      <c r="CX9" s="5" t="s">
        <v>71</v>
      </c>
      <c r="CY9" s="5" t="s">
        <v>71</v>
      </c>
      <c r="CZ9" s="5" t="s">
        <v>71</v>
      </c>
      <c r="DA9" s="5" t="s">
        <v>71</v>
      </c>
      <c r="DB9" s="5" t="s">
        <v>71</v>
      </c>
      <c r="DC9" s="5" t="s">
        <v>71</v>
      </c>
      <c r="DD9" s="5" t="s">
        <v>71</v>
      </c>
      <c r="DE9" s="5" t="s">
        <v>71</v>
      </c>
      <c r="DF9" s="5" t="s">
        <v>71</v>
      </c>
      <c r="DG9" s="5" t="s">
        <v>71</v>
      </c>
      <c r="DH9" s="5" t="s">
        <v>71</v>
      </c>
      <c r="DI9" s="5" t="s">
        <v>71</v>
      </c>
      <c r="DJ9" s="5" t="s">
        <v>71</v>
      </c>
      <c r="DK9" s="5" t="s">
        <v>71</v>
      </c>
      <c r="DL9" s="5" t="s">
        <v>71</v>
      </c>
      <c r="DM9" s="5" t="s">
        <v>71</v>
      </c>
      <c r="DN9" s="5" t="s">
        <v>71</v>
      </c>
      <c r="DO9" s="5" t="s">
        <v>71</v>
      </c>
      <c r="DP9" s="5" t="s">
        <v>71</v>
      </c>
    </row>
    <row r="10" spans="1:120" hidden="1" outlineLevel="1" x14ac:dyDescent="0.2">
      <c r="A10" s="6">
        <f t="shared" si="0"/>
        <v>10</v>
      </c>
      <c r="B10" s="18" t="s">
        <v>36</v>
      </c>
      <c r="C10" s="48">
        <v>0</v>
      </c>
      <c r="D10" s="11">
        <v>6</v>
      </c>
      <c r="E10" s="11">
        <v>6</v>
      </c>
      <c r="F10" s="11">
        <v>6</v>
      </c>
      <c r="G10" s="11">
        <v>6</v>
      </c>
      <c r="H10" s="11">
        <v>6</v>
      </c>
      <c r="I10" s="11">
        <v>8</v>
      </c>
      <c r="J10" s="47">
        <v>6</v>
      </c>
      <c r="K10" s="47">
        <v>6</v>
      </c>
      <c r="L10" s="47">
        <v>6</v>
      </c>
      <c r="M10" s="47">
        <v>6</v>
      </c>
      <c r="N10" s="47">
        <v>6</v>
      </c>
      <c r="O10" s="47">
        <v>6</v>
      </c>
      <c r="P10" s="36">
        <v>6</v>
      </c>
      <c r="Q10" s="36">
        <v>6</v>
      </c>
      <c r="R10" s="36">
        <v>4</v>
      </c>
      <c r="S10" s="44">
        <v>6</v>
      </c>
      <c r="T10" s="44">
        <v>6</v>
      </c>
      <c r="U10" s="44">
        <v>6</v>
      </c>
      <c r="V10" s="44">
        <v>6</v>
      </c>
      <c r="W10" s="44">
        <v>6</v>
      </c>
      <c r="X10" s="44">
        <v>6</v>
      </c>
      <c r="Y10" s="44">
        <v>6</v>
      </c>
      <c r="Z10" s="44">
        <v>6</v>
      </c>
      <c r="AA10" s="44">
        <v>6</v>
      </c>
      <c r="AB10" s="44">
        <v>0</v>
      </c>
      <c r="AC10" s="44">
        <v>0</v>
      </c>
      <c r="AD10" s="44">
        <v>0</v>
      </c>
      <c r="AE10" s="36">
        <v>6</v>
      </c>
      <c r="AF10" s="47">
        <v>6</v>
      </c>
      <c r="AG10" s="47">
        <v>6</v>
      </c>
      <c r="AH10" s="47">
        <v>6</v>
      </c>
      <c r="AI10" s="48">
        <v>6</v>
      </c>
      <c r="AJ10" s="47">
        <v>6</v>
      </c>
      <c r="AK10" s="11">
        <v>6</v>
      </c>
      <c r="AL10" s="11">
        <v>6</v>
      </c>
      <c r="AM10" s="11">
        <v>6</v>
      </c>
      <c r="AN10" s="11">
        <v>6</v>
      </c>
      <c r="AO10" s="11">
        <v>6</v>
      </c>
      <c r="AP10" s="11">
        <v>6</v>
      </c>
      <c r="AQ10" s="11">
        <v>0</v>
      </c>
      <c r="AR10" s="11">
        <v>0</v>
      </c>
      <c r="AS10" s="36">
        <v>0</v>
      </c>
      <c r="AT10" s="36">
        <v>0</v>
      </c>
      <c r="AU10" s="11">
        <v>0</v>
      </c>
      <c r="AV10" s="11">
        <v>0</v>
      </c>
      <c r="AW10" s="11">
        <v>0</v>
      </c>
      <c r="AX10" s="11">
        <v>0</v>
      </c>
      <c r="AY10" s="36">
        <v>6</v>
      </c>
      <c r="AZ10" s="11">
        <v>0</v>
      </c>
      <c r="BA10" s="11">
        <v>0</v>
      </c>
      <c r="BB10" s="36">
        <v>6</v>
      </c>
      <c r="BC10" s="36">
        <v>6</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c r="BZ10" s="11">
        <v>0</v>
      </c>
      <c r="CA10" s="11">
        <v>0</v>
      </c>
      <c r="CB10" s="11">
        <v>0</v>
      </c>
      <c r="CC10" s="11">
        <v>0</v>
      </c>
      <c r="CD10" s="11">
        <v>0</v>
      </c>
      <c r="CE10" s="11">
        <v>0</v>
      </c>
      <c r="CF10" s="11">
        <v>0</v>
      </c>
      <c r="CG10" s="11">
        <v>0</v>
      </c>
      <c r="CH10" s="11">
        <v>0</v>
      </c>
      <c r="CI10" s="11">
        <v>0</v>
      </c>
      <c r="CJ10" s="11">
        <v>0</v>
      </c>
      <c r="CK10" s="11">
        <v>0</v>
      </c>
      <c r="CL10" s="11">
        <v>0</v>
      </c>
      <c r="CM10" s="11">
        <v>0</v>
      </c>
      <c r="CN10" s="11">
        <v>0</v>
      </c>
      <c r="CO10" s="11">
        <v>0</v>
      </c>
      <c r="CP10" s="11">
        <v>0</v>
      </c>
      <c r="CQ10" s="11">
        <v>0</v>
      </c>
      <c r="CR10" s="11">
        <v>0</v>
      </c>
      <c r="CS10" s="11">
        <v>0</v>
      </c>
      <c r="CT10" s="11">
        <v>0</v>
      </c>
      <c r="CU10" s="11">
        <v>0</v>
      </c>
      <c r="CV10" s="11">
        <v>0</v>
      </c>
      <c r="CW10" s="11">
        <v>0</v>
      </c>
      <c r="CX10" s="11">
        <v>0</v>
      </c>
      <c r="CY10" s="11">
        <v>0</v>
      </c>
      <c r="CZ10" s="11">
        <v>0</v>
      </c>
      <c r="DA10" s="11">
        <v>0</v>
      </c>
      <c r="DB10" s="11">
        <v>0</v>
      </c>
      <c r="DC10" s="11">
        <v>0</v>
      </c>
      <c r="DD10" s="11">
        <v>0</v>
      </c>
      <c r="DE10" s="11">
        <v>0</v>
      </c>
      <c r="DF10" s="11">
        <v>0</v>
      </c>
      <c r="DG10" s="11">
        <v>0</v>
      </c>
      <c r="DH10" s="11">
        <v>0</v>
      </c>
      <c r="DI10" s="11">
        <v>0</v>
      </c>
      <c r="DJ10" s="11">
        <v>0</v>
      </c>
      <c r="DK10" s="11">
        <v>0</v>
      </c>
      <c r="DL10" s="11">
        <v>0</v>
      </c>
      <c r="DM10" s="11">
        <v>0</v>
      </c>
      <c r="DN10" s="11">
        <v>0</v>
      </c>
      <c r="DO10" s="11">
        <v>0</v>
      </c>
      <c r="DP10" s="11">
        <v>0</v>
      </c>
    </row>
    <row r="11" spans="1:120" hidden="1" outlineLevel="1" x14ac:dyDescent="0.2">
      <c r="A11" s="6">
        <f t="shared" si="0"/>
        <v>11</v>
      </c>
      <c r="B11" s="18" t="s">
        <v>1</v>
      </c>
      <c r="C11" s="48">
        <v>0</v>
      </c>
      <c r="D11" s="11">
        <v>19</v>
      </c>
      <c r="E11" s="11">
        <v>22</v>
      </c>
      <c r="F11" s="11">
        <v>24</v>
      </c>
      <c r="G11" s="11">
        <v>19</v>
      </c>
      <c r="H11" s="11">
        <v>14</v>
      </c>
      <c r="I11" s="11">
        <v>26</v>
      </c>
      <c r="J11" s="47">
        <v>16</v>
      </c>
      <c r="K11" s="47">
        <v>24</v>
      </c>
      <c r="L11" s="47">
        <v>23</v>
      </c>
      <c r="M11" s="47">
        <v>19</v>
      </c>
      <c r="N11" s="47">
        <v>21</v>
      </c>
      <c r="O11" s="47">
        <v>26</v>
      </c>
      <c r="P11" s="36">
        <v>9</v>
      </c>
      <c r="Q11" s="36">
        <v>11</v>
      </c>
      <c r="R11" s="36">
        <v>20</v>
      </c>
      <c r="S11" s="44">
        <v>21</v>
      </c>
      <c r="T11" s="44">
        <v>21</v>
      </c>
      <c r="U11" s="44">
        <v>20</v>
      </c>
      <c r="V11" s="44">
        <v>20</v>
      </c>
      <c r="W11" s="44">
        <v>25</v>
      </c>
      <c r="X11" s="44">
        <v>15</v>
      </c>
      <c r="Y11" s="44">
        <v>14</v>
      </c>
      <c r="Z11" s="44">
        <v>16</v>
      </c>
      <c r="AA11" s="44">
        <v>19</v>
      </c>
      <c r="AB11" s="44">
        <v>0</v>
      </c>
      <c r="AC11" s="44">
        <v>0</v>
      </c>
      <c r="AD11" s="44">
        <v>0</v>
      </c>
      <c r="AE11" s="36">
        <v>17</v>
      </c>
      <c r="AF11" s="47">
        <v>20</v>
      </c>
      <c r="AG11" s="47">
        <v>22</v>
      </c>
      <c r="AH11" s="47">
        <v>25</v>
      </c>
      <c r="AI11" s="48">
        <v>15</v>
      </c>
      <c r="AJ11" s="47">
        <v>15</v>
      </c>
      <c r="AK11" s="11">
        <v>16</v>
      </c>
      <c r="AL11" s="11">
        <v>21</v>
      </c>
      <c r="AM11" s="11">
        <v>20</v>
      </c>
      <c r="AN11" s="11">
        <v>28</v>
      </c>
      <c r="AO11" s="11">
        <v>25</v>
      </c>
      <c r="AP11" s="11">
        <v>33</v>
      </c>
      <c r="AQ11" s="11">
        <v>0</v>
      </c>
      <c r="AR11" s="11">
        <v>0</v>
      </c>
      <c r="AS11" s="36">
        <v>0</v>
      </c>
      <c r="AT11" s="36">
        <v>0</v>
      </c>
      <c r="AU11" s="11">
        <v>0</v>
      </c>
      <c r="AV11" s="11">
        <v>0</v>
      </c>
      <c r="AW11" s="11">
        <v>0</v>
      </c>
      <c r="AX11" s="11">
        <v>0</v>
      </c>
      <c r="AY11" s="36">
        <v>24</v>
      </c>
      <c r="AZ11" s="11">
        <v>0</v>
      </c>
      <c r="BA11" s="11">
        <v>0</v>
      </c>
      <c r="BB11" s="36">
        <v>19</v>
      </c>
      <c r="BC11" s="36">
        <v>22</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c r="BZ11" s="11">
        <v>0</v>
      </c>
      <c r="CA11" s="11">
        <v>0</v>
      </c>
      <c r="CB11" s="11">
        <v>0</v>
      </c>
      <c r="CC11" s="11">
        <v>0</v>
      </c>
      <c r="CD11" s="11">
        <v>0</v>
      </c>
      <c r="CE11" s="11">
        <v>0</v>
      </c>
      <c r="CF11" s="11">
        <v>0</v>
      </c>
      <c r="CG11" s="11">
        <v>0</v>
      </c>
      <c r="CH11" s="11">
        <v>0</v>
      </c>
      <c r="CI11" s="11">
        <v>0</v>
      </c>
      <c r="CJ11" s="11">
        <v>0</v>
      </c>
      <c r="CK11" s="11">
        <v>0</v>
      </c>
      <c r="CL11" s="11">
        <v>0</v>
      </c>
      <c r="CM11" s="11">
        <v>0</v>
      </c>
      <c r="CN11" s="11">
        <v>0</v>
      </c>
      <c r="CO11" s="11">
        <v>0</v>
      </c>
      <c r="CP11" s="11">
        <v>0</v>
      </c>
      <c r="CQ11" s="11">
        <v>0</v>
      </c>
      <c r="CR11" s="11">
        <v>0</v>
      </c>
      <c r="CS11" s="11">
        <v>0</v>
      </c>
      <c r="CT11" s="11">
        <v>0</v>
      </c>
      <c r="CU11" s="11">
        <v>0</v>
      </c>
      <c r="CV11" s="11">
        <v>0</v>
      </c>
      <c r="CW11" s="11">
        <v>0</v>
      </c>
      <c r="CX11" s="11">
        <v>0</v>
      </c>
      <c r="CY11" s="11">
        <v>0</v>
      </c>
      <c r="CZ11" s="11">
        <v>0</v>
      </c>
      <c r="DA11" s="11">
        <v>0</v>
      </c>
      <c r="DB11" s="11">
        <v>0</v>
      </c>
      <c r="DC11" s="11">
        <v>0</v>
      </c>
      <c r="DD11" s="11">
        <v>0</v>
      </c>
      <c r="DE11" s="11">
        <v>0</v>
      </c>
      <c r="DF11" s="11">
        <v>0</v>
      </c>
      <c r="DG11" s="11">
        <v>0</v>
      </c>
      <c r="DH11" s="11">
        <v>0</v>
      </c>
      <c r="DI11" s="11">
        <v>0</v>
      </c>
      <c r="DJ11" s="11">
        <v>0</v>
      </c>
      <c r="DK11" s="11">
        <v>0</v>
      </c>
      <c r="DL11" s="11">
        <v>0</v>
      </c>
      <c r="DM11" s="11">
        <v>0</v>
      </c>
      <c r="DN11" s="11">
        <v>0</v>
      </c>
      <c r="DO11" s="11">
        <v>0</v>
      </c>
      <c r="DP11" s="11">
        <v>0</v>
      </c>
    </row>
    <row r="12" spans="1:120" hidden="1" outlineLevel="1" x14ac:dyDescent="0.2">
      <c r="A12" s="6">
        <f t="shared" si="0"/>
        <v>12</v>
      </c>
      <c r="B12" s="18" t="s">
        <v>42</v>
      </c>
      <c r="C12" s="48">
        <v>0</v>
      </c>
      <c r="D12" s="11">
        <v>15</v>
      </c>
      <c r="E12" s="11">
        <v>18</v>
      </c>
      <c r="F12" s="11">
        <v>20</v>
      </c>
      <c r="G12" s="11">
        <v>17</v>
      </c>
      <c r="H12" s="11">
        <v>14</v>
      </c>
      <c r="I12" s="11">
        <v>26</v>
      </c>
      <c r="J12" s="47">
        <v>15</v>
      </c>
      <c r="K12" s="47">
        <v>20</v>
      </c>
      <c r="L12" s="47">
        <v>20</v>
      </c>
      <c r="M12" s="47">
        <v>16</v>
      </c>
      <c r="N12" s="47">
        <v>18</v>
      </c>
      <c r="O12" s="47">
        <v>24</v>
      </c>
      <c r="P12" s="36">
        <v>9</v>
      </c>
      <c r="Q12" s="36">
        <v>11</v>
      </c>
      <c r="R12" s="36">
        <v>18</v>
      </c>
      <c r="S12" s="44">
        <v>19</v>
      </c>
      <c r="T12" s="44">
        <v>18</v>
      </c>
      <c r="U12" s="44">
        <v>19</v>
      </c>
      <c r="V12" s="44">
        <v>19</v>
      </c>
      <c r="W12" s="44">
        <v>23</v>
      </c>
      <c r="X12" s="44">
        <v>15</v>
      </c>
      <c r="Y12" s="44">
        <v>14</v>
      </c>
      <c r="Z12" s="44">
        <v>14</v>
      </c>
      <c r="AA12" s="44">
        <v>18</v>
      </c>
      <c r="AB12" s="44">
        <v>0</v>
      </c>
      <c r="AC12" s="44">
        <v>0</v>
      </c>
      <c r="AD12" s="44">
        <v>0</v>
      </c>
      <c r="AE12" s="36">
        <v>16</v>
      </c>
      <c r="AF12" s="47">
        <v>18</v>
      </c>
      <c r="AG12" s="47">
        <v>20</v>
      </c>
      <c r="AH12" s="47">
        <v>22</v>
      </c>
      <c r="AI12" s="48">
        <v>14</v>
      </c>
      <c r="AJ12" s="47">
        <v>14</v>
      </c>
      <c r="AK12" s="11">
        <v>15</v>
      </c>
      <c r="AL12" s="11">
        <v>18</v>
      </c>
      <c r="AM12" s="11">
        <v>19</v>
      </c>
      <c r="AN12" s="11">
        <v>24</v>
      </c>
      <c r="AO12" s="11">
        <v>24</v>
      </c>
      <c r="AP12" s="11">
        <v>30</v>
      </c>
      <c r="AQ12" s="11">
        <v>0</v>
      </c>
      <c r="AR12" s="11">
        <v>0</v>
      </c>
      <c r="AS12" s="36">
        <v>0</v>
      </c>
      <c r="AT12" s="36">
        <v>0</v>
      </c>
      <c r="AU12" s="11">
        <v>0</v>
      </c>
      <c r="AV12" s="11">
        <v>0</v>
      </c>
      <c r="AW12" s="11">
        <v>0</v>
      </c>
      <c r="AX12" s="11">
        <v>0</v>
      </c>
      <c r="AY12" s="36">
        <v>21</v>
      </c>
      <c r="AZ12" s="11">
        <v>0</v>
      </c>
      <c r="BA12" s="11">
        <v>0</v>
      </c>
      <c r="BB12" s="36">
        <v>18</v>
      </c>
      <c r="BC12" s="36">
        <v>21</v>
      </c>
      <c r="BD12" s="11">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c r="BZ12" s="11">
        <v>0</v>
      </c>
      <c r="CA12" s="11">
        <v>0</v>
      </c>
      <c r="CB12" s="11">
        <v>0</v>
      </c>
      <c r="CC12" s="11">
        <v>0</v>
      </c>
      <c r="CD12" s="11">
        <v>0</v>
      </c>
      <c r="CE12" s="11">
        <v>0</v>
      </c>
      <c r="CF12" s="11">
        <v>0</v>
      </c>
      <c r="CG12" s="11">
        <v>0</v>
      </c>
      <c r="CH12" s="11">
        <v>0</v>
      </c>
      <c r="CI12" s="11">
        <v>0</v>
      </c>
      <c r="CJ12" s="11">
        <v>0</v>
      </c>
      <c r="CK12" s="11">
        <v>0</v>
      </c>
      <c r="CL12" s="11">
        <v>0</v>
      </c>
      <c r="CM12" s="11">
        <v>0</v>
      </c>
      <c r="CN12" s="11">
        <v>0</v>
      </c>
      <c r="CO12" s="11">
        <v>0</v>
      </c>
      <c r="CP12" s="11">
        <v>0</v>
      </c>
      <c r="CQ12" s="11">
        <v>0</v>
      </c>
      <c r="CR12" s="11">
        <v>0</v>
      </c>
      <c r="CS12" s="11">
        <v>0</v>
      </c>
      <c r="CT12" s="11">
        <v>0</v>
      </c>
      <c r="CU12" s="11">
        <v>0</v>
      </c>
      <c r="CV12" s="11">
        <v>0</v>
      </c>
      <c r="CW12" s="11">
        <v>0</v>
      </c>
      <c r="CX12" s="11">
        <v>0</v>
      </c>
      <c r="CY12" s="11">
        <v>0</v>
      </c>
      <c r="CZ12" s="11">
        <v>0</v>
      </c>
      <c r="DA12" s="11">
        <v>0</v>
      </c>
      <c r="DB12" s="11">
        <v>0</v>
      </c>
      <c r="DC12" s="11">
        <v>0</v>
      </c>
      <c r="DD12" s="11">
        <v>0</v>
      </c>
      <c r="DE12" s="11">
        <v>0</v>
      </c>
      <c r="DF12" s="11">
        <v>0</v>
      </c>
      <c r="DG12" s="11">
        <v>0</v>
      </c>
      <c r="DH12" s="11">
        <v>0</v>
      </c>
      <c r="DI12" s="11">
        <v>0</v>
      </c>
      <c r="DJ12" s="11">
        <v>0</v>
      </c>
      <c r="DK12" s="11">
        <v>0</v>
      </c>
      <c r="DL12" s="11">
        <v>0</v>
      </c>
      <c r="DM12" s="11">
        <v>0</v>
      </c>
      <c r="DN12" s="11">
        <v>0</v>
      </c>
      <c r="DO12" s="11">
        <v>0</v>
      </c>
      <c r="DP12" s="11">
        <v>0</v>
      </c>
    </row>
    <row r="13" spans="1:120" hidden="1" outlineLevel="1" x14ac:dyDescent="0.2">
      <c r="A13" s="6">
        <f t="shared" si="0"/>
        <v>13</v>
      </c>
      <c r="B13" s="18" t="s">
        <v>0</v>
      </c>
      <c r="C13" s="48">
        <v>0</v>
      </c>
      <c r="D13" s="11">
        <v>14</v>
      </c>
      <c r="E13" s="11">
        <v>19</v>
      </c>
      <c r="F13" s="11">
        <v>24</v>
      </c>
      <c r="G13" s="11">
        <v>17</v>
      </c>
      <c r="H13" s="11">
        <v>15</v>
      </c>
      <c r="I13" s="11">
        <v>24</v>
      </c>
      <c r="J13" s="47">
        <v>15</v>
      </c>
      <c r="K13" s="47">
        <v>20</v>
      </c>
      <c r="L13" s="47">
        <v>20</v>
      </c>
      <c r="M13" s="47">
        <v>17</v>
      </c>
      <c r="N13" s="47">
        <v>19</v>
      </c>
      <c r="O13" s="47">
        <v>21</v>
      </c>
      <c r="P13" s="36">
        <v>11</v>
      </c>
      <c r="Q13" s="36">
        <v>11</v>
      </c>
      <c r="R13" s="36">
        <v>12</v>
      </c>
      <c r="S13" s="44">
        <v>15</v>
      </c>
      <c r="T13" s="44">
        <v>15</v>
      </c>
      <c r="U13" s="44">
        <v>18</v>
      </c>
      <c r="V13" s="44">
        <v>21</v>
      </c>
      <c r="W13" s="44">
        <v>25</v>
      </c>
      <c r="X13" s="44">
        <v>16</v>
      </c>
      <c r="Y13" s="44">
        <v>12</v>
      </c>
      <c r="Z13" s="44">
        <v>16</v>
      </c>
      <c r="AA13" s="44">
        <v>19</v>
      </c>
      <c r="AB13" s="44">
        <v>0</v>
      </c>
      <c r="AC13" s="44">
        <v>0</v>
      </c>
      <c r="AD13" s="44">
        <v>0</v>
      </c>
      <c r="AE13" s="36">
        <v>13</v>
      </c>
      <c r="AF13" s="47">
        <v>17</v>
      </c>
      <c r="AG13" s="47">
        <v>23</v>
      </c>
      <c r="AH13" s="47">
        <v>23</v>
      </c>
      <c r="AI13" s="48">
        <v>15</v>
      </c>
      <c r="AJ13" s="47">
        <v>15</v>
      </c>
      <c r="AK13" s="11">
        <v>20</v>
      </c>
      <c r="AL13" s="11">
        <v>18</v>
      </c>
      <c r="AM13" s="11">
        <v>20</v>
      </c>
      <c r="AN13" s="11">
        <v>21</v>
      </c>
      <c r="AO13" s="11">
        <v>25</v>
      </c>
      <c r="AP13" s="11">
        <v>31</v>
      </c>
      <c r="AQ13" s="11">
        <v>0</v>
      </c>
      <c r="AR13" s="11">
        <v>0</v>
      </c>
      <c r="AS13" s="36">
        <v>0</v>
      </c>
      <c r="AT13" s="36">
        <v>0</v>
      </c>
      <c r="AU13" s="11">
        <v>0</v>
      </c>
      <c r="AV13" s="11">
        <v>0</v>
      </c>
      <c r="AW13" s="11">
        <v>0</v>
      </c>
      <c r="AX13" s="11">
        <v>0</v>
      </c>
      <c r="AY13" s="36">
        <v>21</v>
      </c>
      <c r="AZ13" s="11">
        <v>0</v>
      </c>
      <c r="BA13" s="11">
        <v>0</v>
      </c>
      <c r="BB13" s="36">
        <v>17</v>
      </c>
      <c r="BC13" s="36">
        <v>21</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c r="BZ13" s="11">
        <v>0</v>
      </c>
      <c r="CA13" s="11">
        <v>0</v>
      </c>
      <c r="CB13" s="11">
        <v>0</v>
      </c>
      <c r="CC13" s="11">
        <v>0</v>
      </c>
      <c r="CD13" s="11">
        <v>0</v>
      </c>
      <c r="CE13" s="11">
        <v>0</v>
      </c>
      <c r="CF13" s="11">
        <v>0</v>
      </c>
      <c r="CG13" s="11">
        <v>0</v>
      </c>
      <c r="CH13" s="11">
        <v>0</v>
      </c>
      <c r="CI13" s="11">
        <v>0</v>
      </c>
      <c r="CJ13" s="11">
        <v>0</v>
      </c>
      <c r="CK13" s="11">
        <v>0</v>
      </c>
      <c r="CL13" s="11">
        <v>0</v>
      </c>
      <c r="CM13" s="11">
        <v>0</v>
      </c>
      <c r="CN13" s="11">
        <v>0</v>
      </c>
      <c r="CO13" s="11">
        <v>0</v>
      </c>
      <c r="CP13" s="11">
        <v>0</v>
      </c>
      <c r="CQ13" s="11">
        <v>0</v>
      </c>
      <c r="CR13" s="11">
        <v>0</v>
      </c>
      <c r="CS13" s="11">
        <v>0</v>
      </c>
      <c r="CT13" s="11">
        <v>0</v>
      </c>
      <c r="CU13" s="11">
        <v>0</v>
      </c>
      <c r="CV13" s="11">
        <v>0</v>
      </c>
      <c r="CW13" s="11">
        <v>0</v>
      </c>
      <c r="CX13" s="11">
        <v>0</v>
      </c>
      <c r="CY13" s="11">
        <v>0</v>
      </c>
      <c r="CZ13" s="11">
        <v>0</v>
      </c>
      <c r="DA13" s="11">
        <v>0</v>
      </c>
      <c r="DB13" s="11">
        <v>0</v>
      </c>
      <c r="DC13" s="11">
        <v>0</v>
      </c>
      <c r="DD13" s="11">
        <v>0</v>
      </c>
      <c r="DE13" s="11">
        <v>0</v>
      </c>
      <c r="DF13" s="11">
        <v>0</v>
      </c>
      <c r="DG13" s="11">
        <v>0</v>
      </c>
      <c r="DH13" s="11">
        <v>0</v>
      </c>
      <c r="DI13" s="11">
        <v>0</v>
      </c>
      <c r="DJ13" s="11">
        <v>0</v>
      </c>
      <c r="DK13" s="11">
        <v>0</v>
      </c>
      <c r="DL13" s="11">
        <v>0</v>
      </c>
      <c r="DM13" s="11">
        <v>0</v>
      </c>
      <c r="DN13" s="11">
        <v>0</v>
      </c>
      <c r="DO13" s="11">
        <v>0</v>
      </c>
      <c r="DP13" s="11">
        <v>0</v>
      </c>
    </row>
    <row r="14" spans="1:120" hidden="1" outlineLevel="1" x14ac:dyDescent="0.2">
      <c r="A14" s="6">
        <f t="shared" si="0"/>
        <v>14</v>
      </c>
      <c r="B14" s="18" t="s">
        <v>43</v>
      </c>
      <c r="C14" s="48">
        <v>0</v>
      </c>
      <c r="D14" s="11">
        <v>15</v>
      </c>
      <c r="E14" s="11">
        <v>18</v>
      </c>
      <c r="F14" s="11">
        <v>18</v>
      </c>
      <c r="G14" s="11">
        <v>22</v>
      </c>
      <c r="H14" s="11">
        <v>15</v>
      </c>
      <c r="I14" s="11">
        <v>21</v>
      </c>
      <c r="J14" s="47">
        <v>18</v>
      </c>
      <c r="K14" s="47">
        <v>20</v>
      </c>
      <c r="L14" s="47">
        <v>16</v>
      </c>
      <c r="M14" s="47">
        <v>15</v>
      </c>
      <c r="N14" s="47">
        <v>17</v>
      </c>
      <c r="O14" s="47">
        <v>25</v>
      </c>
      <c r="P14" s="36">
        <v>11</v>
      </c>
      <c r="Q14" s="36">
        <v>11</v>
      </c>
      <c r="R14" s="36">
        <v>12</v>
      </c>
      <c r="S14" s="44">
        <v>11</v>
      </c>
      <c r="T14" s="44">
        <v>11</v>
      </c>
      <c r="U14" s="44">
        <v>12</v>
      </c>
      <c r="V14" s="44">
        <v>17</v>
      </c>
      <c r="W14" s="44">
        <v>22</v>
      </c>
      <c r="X14" s="44">
        <v>12</v>
      </c>
      <c r="Y14" s="44">
        <v>10</v>
      </c>
      <c r="Z14" s="44">
        <v>14</v>
      </c>
      <c r="AA14" s="44">
        <v>23</v>
      </c>
      <c r="AB14" s="44">
        <v>0</v>
      </c>
      <c r="AC14" s="44">
        <v>0</v>
      </c>
      <c r="AD14" s="44">
        <v>0</v>
      </c>
      <c r="AE14" s="36">
        <v>9</v>
      </c>
      <c r="AF14" s="47">
        <v>11</v>
      </c>
      <c r="AG14" s="47">
        <v>14</v>
      </c>
      <c r="AH14" s="47">
        <v>23</v>
      </c>
      <c r="AI14" s="48">
        <v>13</v>
      </c>
      <c r="AJ14" s="47">
        <v>15</v>
      </c>
      <c r="AK14" s="11">
        <v>16</v>
      </c>
      <c r="AL14" s="11">
        <v>19</v>
      </c>
      <c r="AM14" s="11">
        <v>21</v>
      </c>
      <c r="AN14" s="11">
        <v>22</v>
      </c>
      <c r="AO14" s="11">
        <v>27</v>
      </c>
      <c r="AP14" s="11">
        <v>29</v>
      </c>
      <c r="AQ14" s="11">
        <v>0</v>
      </c>
      <c r="AR14" s="11">
        <v>0</v>
      </c>
      <c r="AS14" s="36">
        <v>0</v>
      </c>
      <c r="AT14" s="36">
        <v>0</v>
      </c>
      <c r="AU14" s="11">
        <v>0</v>
      </c>
      <c r="AV14" s="11">
        <v>0</v>
      </c>
      <c r="AW14" s="11">
        <v>0</v>
      </c>
      <c r="AX14" s="11">
        <v>0</v>
      </c>
      <c r="AY14" s="36">
        <v>22</v>
      </c>
      <c r="AZ14" s="11">
        <v>0</v>
      </c>
      <c r="BA14" s="11">
        <v>0</v>
      </c>
      <c r="BB14" s="36">
        <v>14</v>
      </c>
      <c r="BC14" s="36">
        <v>17</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c r="BZ14" s="11">
        <v>0</v>
      </c>
      <c r="CA14" s="11">
        <v>0</v>
      </c>
      <c r="CB14" s="11">
        <v>0</v>
      </c>
      <c r="CC14" s="11">
        <v>0</v>
      </c>
      <c r="CD14" s="11">
        <v>0</v>
      </c>
      <c r="CE14" s="11">
        <v>0</v>
      </c>
      <c r="CF14" s="11">
        <v>0</v>
      </c>
      <c r="CG14" s="11">
        <v>0</v>
      </c>
      <c r="CH14" s="11">
        <v>0</v>
      </c>
      <c r="CI14" s="11">
        <v>0</v>
      </c>
      <c r="CJ14" s="11">
        <v>0</v>
      </c>
      <c r="CK14" s="11">
        <v>0</v>
      </c>
      <c r="CL14" s="11">
        <v>0</v>
      </c>
      <c r="CM14" s="11">
        <v>0</v>
      </c>
      <c r="CN14" s="11">
        <v>0</v>
      </c>
      <c r="CO14" s="11">
        <v>0</v>
      </c>
      <c r="CP14" s="11">
        <v>0</v>
      </c>
      <c r="CQ14" s="11">
        <v>0</v>
      </c>
      <c r="CR14" s="11">
        <v>0</v>
      </c>
      <c r="CS14" s="11">
        <v>0</v>
      </c>
      <c r="CT14" s="11">
        <v>0</v>
      </c>
      <c r="CU14" s="11">
        <v>0</v>
      </c>
      <c r="CV14" s="11">
        <v>0</v>
      </c>
      <c r="CW14" s="11">
        <v>0</v>
      </c>
      <c r="CX14" s="11">
        <v>0</v>
      </c>
      <c r="CY14" s="11">
        <v>0</v>
      </c>
      <c r="CZ14" s="11">
        <v>0</v>
      </c>
      <c r="DA14" s="11">
        <v>0</v>
      </c>
      <c r="DB14" s="11">
        <v>0</v>
      </c>
      <c r="DC14" s="11">
        <v>0</v>
      </c>
      <c r="DD14" s="11">
        <v>0</v>
      </c>
      <c r="DE14" s="11">
        <v>0</v>
      </c>
      <c r="DF14" s="11">
        <v>0</v>
      </c>
      <c r="DG14" s="11">
        <v>0</v>
      </c>
      <c r="DH14" s="11">
        <v>0</v>
      </c>
      <c r="DI14" s="11">
        <v>0</v>
      </c>
      <c r="DJ14" s="11">
        <v>0</v>
      </c>
      <c r="DK14" s="11">
        <v>0</v>
      </c>
      <c r="DL14" s="11">
        <v>0</v>
      </c>
      <c r="DM14" s="11">
        <v>0</v>
      </c>
      <c r="DN14" s="11">
        <v>0</v>
      </c>
      <c r="DO14" s="11">
        <v>0</v>
      </c>
      <c r="DP14" s="11">
        <v>0</v>
      </c>
    </row>
    <row r="15" spans="1:120" hidden="1" outlineLevel="1" x14ac:dyDescent="0.2">
      <c r="A15" s="6">
        <f t="shared" si="0"/>
        <v>15</v>
      </c>
      <c r="B15" s="18" t="s">
        <v>68</v>
      </c>
      <c r="C15" s="48" t="s">
        <v>71</v>
      </c>
      <c r="D15" s="11" t="s">
        <v>123</v>
      </c>
      <c r="E15" s="11" t="s">
        <v>78</v>
      </c>
      <c r="F15" s="11" t="s">
        <v>78</v>
      </c>
      <c r="G15" s="11" t="s">
        <v>78</v>
      </c>
      <c r="H15" s="11" t="s">
        <v>78</v>
      </c>
      <c r="I15" s="11" t="s">
        <v>60</v>
      </c>
      <c r="J15" s="47" t="s">
        <v>78</v>
      </c>
      <c r="K15" s="47" t="s">
        <v>60</v>
      </c>
      <c r="L15" s="47" t="s">
        <v>78</v>
      </c>
      <c r="M15" s="47" t="s">
        <v>78</v>
      </c>
      <c r="N15" s="47" t="s">
        <v>78</v>
      </c>
      <c r="O15" s="47" t="s">
        <v>78</v>
      </c>
      <c r="P15" s="42" t="s">
        <v>146</v>
      </c>
      <c r="Q15" s="42" t="s">
        <v>146</v>
      </c>
      <c r="R15" s="46" t="s">
        <v>237</v>
      </c>
      <c r="S15" s="44" t="s">
        <v>78</v>
      </c>
      <c r="T15" s="44" t="s">
        <v>78</v>
      </c>
      <c r="U15" s="44" t="s">
        <v>78</v>
      </c>
      <c r="V15" s="44" t="s">
        <v>78</v>
      </c>
      <c r="W15" s="44" t="s">
        <v>78</v>
      </c>
      <c r="X15" s="44" t="s">
        <v>78</v>
      </c>
      <c r="Y15" s="44" t="s">
        <v>78</v>
      </c>
      <c r="Z15" s="44" t="s">
        <v>78</v>
      </c>
      <c r="AA15" s="44" t="s">
        <v>123</v>
      </c>
      <c r="AB15" s="44" t="s">
        <v>71</v>
      </c>
      <c r="AC15" s="44" t="s">
        <v>71</v>
      </c>
      <c r="AD15" s="44" t="s">
        <v>71</v>
      </c>
      <c r="AE15" s="36" t="s">
        <v>78</v>
      </c>
      <c r="AF15" s="47" t="s">
        <v>78</v>
      </c>
      <c r="AG15" s="47" t="s">
        <v>78</v>
      </c>
      <c r="AH15" s="47" t="s">
        <v>78</v>
      </c>
      <c r="AI15" s="48" t="s">
        <v>78</v>
      </c>
      <c r="AJ15" s="47" t="s">
        <v>78</v>
      </c>
      <c r="AK15" s="11" t="s">
        <v>123</v>
      </c>
      <c r="AL15" s="11" t="s">
        <v>78</v>
      </c>
      <c r="AM15" s="11" t="s">
        <v>78</v>
      </c>
      <c r="AN15" s="11" t="s">
        <v>123</v>
      </c>
      <c r="AO15" s="11" t="s">
        <v>123</v>
      </c>
      <c r="AP15" s="11" t="s">
        <v>123</v>
      </c>
      <c r="AQ15" s="11" t="s">
        <v>71</v>
      </c>
      <c r="AR15" s="11" t="s">
        <v>71</v>
      </c>
      <c r="AS15" s="36" t="s">
        <v>71</v>
      </c>
      <c r="AT15" s="36" t="s">
        <v>71</v>
      </c>
      <c r="AU15" s="11" t="s">
        <v>71</v>
      </c>
      <c r="AV15" s="11" t="s">
        <v>71</v>
      </c>
      <c r="AW15" s="11" t="s">
        <v>71</v>
      </c>
      <c r="AX15" s="11" t="s">
        <v>71</v>
      </c>
      <c r="AY15" s="36" t="s">
        <v>123</v>
      </c>
      <c r="AZ15" s="11" t="s">
        <v>71</v>
      </c>
      <c r="BA15" s="11" t="s">
        <v>71</v>
      </c>
      <c r="BB15" s="36" t="s">
        <v>71</v>
      </c>
      <c r="BC15" s="36" t="s">
        <v>71</v>
      </c>
      <c r="BD15" s="11" t="s">
        <v>71</v>
      </c>
      <c r="BE15" s="11" t="s">
        <v>71</v>
      </c>
      <c r="BF15" s="11" t="s">
        <v>71</v>
      </c>
      <c r="BG15" s="11" t="s">
        <v>71</v>
      </c>
      <c r="BH15" s="11" t="s">
        <v>71</v>
      </c>
      <c r="BI15" s="11" t="s">
        <v>71</v>
      </c>
      <c r="BJ15" s="11" t="s">
        <v>71</v>
      </c>
      <c r="BK15" s="11" t="s">
        <v>71</v>
      </c>
      <c r="BL15" s="11" t="s">
        <v>71</v>
      </c>
      <c r="BM15" s="11" t="s">
        <v>71</v>
      </c>
      <c r="BN15" s="11" t="s">
        <v>71</v>
      </c>
      <c r="BO15" s="11" t="s">
        <v>71</v>
      </c>
      <c r="BP15" s="11" t="s">
        <v>71</v>
      </c>
      <c r="BQ15" s="11" t="s">
        <v>71</v>
      </c>
      <c r="BR15" s="11" t="s">
        <v>71</v>
      </c>
      <c r="BS15" s="11" t="s">
        <v>71</v>
      </c>
      <c r="BT15" s="11" t="s">
        <v>71</v>
      </c>
      <c r="BU15" s="11" t="s">
        <v>71</v>
      </c>
      <c r="BV15" s="11" t="s">
        <v>71</v>
      </c>
      <c r="BW15" s="11" t="s">
        <v>71</v>
      </c>
      <c r="BX15" s="11" t="s">
        <v>71</v>
      </c>
      <c r="BY15" s="11" t="s">
        <v>71</v>
      </c>
      <c r="BZ15" s="11" t="s">
        <v>71</v>
      </c>
      <c r="CA15" s="11" t="s">
        <v>71</v>
      </c>
      <c r="CB15" s="11" t="s">
        <v>71</v>
      </c>
      <c r="CC15" s="11" t="s">
        <v>71</v>
      </c>
      <c r="CD15" s="11" t="s">
        <v>71</v>
      </c>
      <c r="CE15" s="11" t="s">
        <v>71</v>
      </c>
      <c r="CF15" s="11" t="s">
        <v>71</v>
      </c>
      <c r="CG15" s="11" t="s">
        <v>71</v>
      </c>
      <c r="CH15" s="11" t="s">
        <v>71</v>
      </c>
      <c r="CI15" s="11" t="s">
        <v>71</v>
      </c>
      <c r="CJ15" s="11" t="s">
        <v>71</v>
      </c>
      <c r="CK15" s="11" t="s">
        <v>71</v>
      </c>
      <c r="CL15" s="11" t="s">
        <v>71</v>
      </c>
      <c r="CM15" s="11" t="s">
        <v>71</v>
      </c>
      <c r="CN15" s="11" t="s">
        <v>71</v>
      </c>
      <c r="CO15" s="11" t="s">
        <v>71</v>
      </c>
      <c r="CP15" s="11" t="s">
        <v>71</v>
      </c>
      <c r="CQ15" s="11" t="s">
        <v>71</v>
      </c>
      <c r="CR15" s="11" t="s">
        <v>71</v>
      </c>
      <c r="CS15" s="11" t="s">
        <v>71</v>
      </c>
      <c r="CT15" s="11" t="s">
        <v>71</v>
      </c>
      <c r="CU15" s="11" t="s">
        <v>71</v>
      </c>
      <c r="CV15" s="11" t="s">
        <v>71</v>
      </c>
      <c r="CW15" s="11" t="s">
        <v>71</v>
      </c>
      <c r="CX15" s="11" t="s">
        <v>71</v>
      </c>
      <c r="CY15" s="11" t="s">
        <v>71</v>
      </c>
      <c r="CZ15" s="11" t="s">
        <v>71</v>
      </c>
      <c r="DA15" s="11" t="s">
        <v>71</v>
      </c>
      <c r="DB15" s="11" t="s">
        <v>71</v>
      </c>
      <c r="DC15" s="11" t="s">
        <v>71</v>
      </c>
      <c r="DD15" s="11" t="s">
        <v>71</v>
      </c>
      <c r="DE15" s="11" t="s">
        <v>71</v>
      </c>
      <c r="DF15" s="11" t="s">
        <v>71</v>
      </c>
      <c r="DG15" s="11" t="s">
        <v>71</v>
      </c>
      <c r="DH15" s="11" t="s">
        <v>71</v>
      </c>
      <c r="DI15" s="11" t="s">
        <v>71</v>
      </c>
      <c r="DJ15" s="11" t="s">
        <v>71</v>
      </c>
      <c r="DK15" s="11" t="s">
        <v>71</v>
      </c>
      <c r="DL15" s="11" t="s">
        <v>71</v>
      </c>
      <c r="DM15" s="11" t="s">
        <v>71</v>
      </c>
      <c r="DN15" s="11" t="s">
        <v>71</v>
      </c>
      <c r="DO15" s="11" t="s">
        <v>71</v>
      </c>
      <c r="DP15" s="11" t="s">
        <v>71</v>
      </c>
    </row>
    <row r="16" spans="1:120" hidden="1" outlineLevel="1" x14ac:dyDescent="0.2">
      <c r="A16" s="6">
        <f t="shared" si="0"/>
        <v>16</v>
      </c>
      <c r="B16" s="18" t="s">
        <v>19</v>
      </c>
      <c r="C16" s="48">
        <v>0</v>
      </c>
      <c r="D16" s="11">
        <v>46</v>
      </c>
      <c r="E16" s="11">
        <v>48</v>
      </c>
      <c r="F16" s="11">
        <v>110</v>
      </c>
      <c r="G16" s="11">
        <v>76</v>
      </c>
      <c r="H16" s="11">
        <v>53</v>
      </c>
      <c r="I16" s="11">
        <v>116</v>
      </c>
      <c r="J16" s="47">
        <v>50</v>
      </c>
      <c r="K16" s="47">
        <v>96</v>
      </c>
      <c r="L16" s="47">
        <v>80</v>
      </c>
      <c r="M16" s="47">
        <v>44</v>
      </c>
      <c r="N16" s="47">
        <v>68</v>
      </c>
      <c r="O16" s="47">
        <v>110</v>
      </c>
      <c r="P16" s="36">
        <v>10</v>
      </c>
      <c r="Q16" s="36">
        <v>10</v>
      </c>
      <c r="R16" s="36">
        <v>30</v>
      </c>
      <c r="S16" s="44">
        <v>39</v>
      </c>
      <c r="T16" s="44">
        <v>45</v>
      </c>
      <c r="U16" s="44">
        <v>61</v>
      </c>
      <c r="V16" s="44">
        <v>69</v>
      </c>
      <c r="W16" s="44">
        <v>103</v>
      </c>
      <c r="X16" s="44">
        <v>52</v>
      </c>
      <c r="Y16" s="44">
        <v>18</v>
      </c>
      <c r="Z16" s="44">
        <v>41</v>
      </c>
      <c r="AA16" s="44">
        <v>69</v>
      </c>
      <c r="AB16" s="44">
        <v>0</v>
      </c>
      <c r="AC16" s="44">
        <v>0</v>
      </c>
      <c r="AD16" s="44">
        <v>0</v>
      </c>
      <c r="AE16" s="36">
        <v>25</v>
      </c>
      <c r="AF16" s="47">
        <v>45</v>
      </c>
      <c r="AG16" s="47">
        <v>81</v>
      </c>
      <c r="AH16" s="47">
        <v>85</v>
      </c>
      <c r="AI16" s="48">
        <v>42</v>
      </c>
      <c r="AJ16" s="47">
        <v>45</v>
      </c>
      <c r="AK16" s="11">
        <v>49</v>
      </c>
      <c r="AL16" s="11">
        <v>56</v>
      </c>
      <c r="AM16" s="11">
        <v>77</v>
      </c>
      <c r="AN16" s="11">
        <v>77</v>
      </c>
      <c r="AO16" s="11">
        <v>120</v>
      </c>
      <c r="AP16" s="11">
        <v>111</v>
      </c>
      <c r="AQ16" s="11">
        <v>0</v>
      </c>
      <c r="AR16" s="11">
        <v>0</v>
      </c>
      <c r="AS16" s="36">
        <v>0</v>
      </c>
      <c r="AT16" s="36">
        <v>0</v>
      </c>
      <c r="AU16" s="11">
        <v>0</v>
      </c>
      <c r="AV16" s="11">
        <v>0</v>
      </c>
      <c r="AW16" s="11">
        <v>0</v>
      </c>
      <c r="AX16" s="11">
        <v>0</v>
      </c>
      <c r="AY16" s="36">
        <v>79</v>
      </c>
      <c r="AZ16" s="11">
        <v>0</v>
      </c>
      <c r="BA16" s="11">
        <v>0</v>
      </c>
      <c r="BB16" s="36">
        <v>38</v>
      </c>
      <c r="BC16" s="36">
        <v>54</v>
      </c>
      <c r="BD16" s="11">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c r="BZ16" s="11">
        <v>0</v>
      </c>
      <c r="CA16" s="11">
        <v>0</v>
      </c>
      <c r="CB16" s="11">
        <v>0</v>
      </c>
      <c r="CC16" s="11">
        <v>0</v>
      </c>
      <c r="CD16" s="11">
        <v>0</v>
      </c>
      <c r="CE16" s="11">
        <v>0</v>
      </c>
      <c r="CF16" s="11">
        <v>0</v>
      </c>
      <c r="CG16" s="11">
        <v>0</v>
      </c>
      <c r="CH16" s="11">
        <v>0</v>
      </c>
      <c r="CI16" s="11">
        <v>0</v>
      </c>
      <c r="CJ16" s="11">
        <v>0</v>
      </c>
      <c r="CK16" s="11">
        <v>0</v>
      </c>
      <c r="CL16" s="11">
        <v>0</v>
      </c>
      <c r="CM16" s="11">
        <v>0</v>
      </c>
      <c r="CN16" s="11">
        <v>0</v>
      </c>
      <c r="CO16" s="11">
        <v>0</v>
      </c>
      <c r="CP16" s="11">
        <v>0</v>
      </c>
      <c r="CQ16" s="11">
        <v>0</v>
      </c>
      <c r="CR16" s="11">
        <v>0</v>
      </c>
      <c r="CS16" s="11">
        <v>0</v>
      </c>
      <c r="CT16" s="11">
        <v>0</v>
      </c>
      <c r="CU16" s="11">
        <v>0</v>
      </c>
      <c r="CV16" s="11">
        <v>0</v>
      </c>
      <c r="CW16" s="11">
        <v>0</v>
      </c>
      <c r="CX16" s="11">
        <v>0</v>
      </c>
      <c r="CY16" s="11">
        <v>0</v>
      </c>
      <c r="CZ16" s="11">
        <v>0</v>
      </c>
      <c r="DA16" s="11">
        <v>0</v>
      </c>
      <c r="DB16" s="11">
        <v>0</v>
      </c>
      <c r="DC16" s="11">
        <v>0</v>
      </c>
      <c r="DD16" s="11">
        <v>0</v>
      </c>
      <c r="DE16" s="11">
        <v>0</v>
      </c>
      <c r="DF16" s="11">
        <v>0</v>
      </c>
      <c r="DG16" s="11">
        <v>0</v>
      </c>
      <c r="DH16" s="11">
        <v>0</v>
      </c>
      <c r="DI16" s="11">
        <v>0</v>
      </c>
      <c r="DJ16" s="11">
        <v>0</v>
      </c>
      <c r="DK16" s="11">
        <v>0</v>
      </c>
      <c r="DL16" s="11">
        <v>0</v>
      </c>
      <c r="DM16" s="11">
        <v>0</v>
      </c>
      <c r="DN16" s="11">
        <v>0</v>
      </c>
      <c r="DO16" s="11">
        <v>0</v>
      </c>
      <c r="DP16" s="11">
        <v>0</v>
      </c>
    </row>
    <row r="17" spans="1:120" hidden="1" outlineLevel="1" x14ac:dyDescent="0.2">
      <c r="A17" s="6">
        <f t="shared" si="0"/>
        <v>17</v>
      </c>
      <c r="B17" s="18" t="s">
        <v>18</v>
      </c>
      <c r="C17" s="48">
        <v>0</v>
      </c>
      <c r="D17" s="11">
        <v>14</v>
      </c>
      <c r="E17" s="11">
        <v>19</v>
      </c>
      <c r="F17" s="11">
        <v>24</v>
      </c>
      <c r="G17" s="11">
        <v>17</v>
      </c>
      <c r="H17" s="11">
        <v>15</v>
      </c>
      <c r="I17" s="11">
        <v>24</v>
      </c>
      <c r="J17" s="47">
        <v>15</v>
      </c>
      <c r="K17" s="47">
        <v>20</v>
      </c>
      <c r="L17" s="47">
        <v>20</v>
      </c>
      <c r="M17" s="47">
        <v>17</v>
      </c>
      <c r="N17" s="47">
        <v>19</v>
      </c>
      <c r="O17" s="47">
        <v>21</v>
      </c>
      <c r="P17" s="36">
        <v>11</v>
      </c>
      <c r="Q17" s="36">
        <v>11</v>
      </c>
      <c r="R17" s="36">
        <v>12</v>
      </c>
      <c r="S17" s="44">
        <v>15</v>
      </c>
      <c r="T17" s="44">
        <v>15</v>
      </c>
      <c r="U17" s="44">
        <v>18</v>
      </c>
      <c r="V17" s="44">
        <v>21</v>
      </c>
      <c r="W17" s="44">
        <v>25</v>
      </c>
      <c r="X17" s="44">
        <v>21</v>
      </c>
      <c r="Y17" s="44">
        <v>12</v>
      </c>
      <c r="Z17" s="44">
        <v>16</v>
      </c>
      <c r="AA17" s="44">
        <v>19</v>
      </c>
      <c r="AB17" s="44">
        <v>0</v>
      </c>
      <c r="AC17" s="44">
        <v>0</v>
      </c>
      <c r="AD17" s="44">
        <v>0</v>
      </c>
      <c r="AE17" s="36">
        <v>13</v>
      </c>
      <c r="AF17" s="47">
        <v>17</v>
      </c>
      <c r="AG17" s="47">
        <v>23</v>
      </c>
      <c r="AH17" s="47">
        <v>23</v>
      </c>
      <c r="AI17" s="48">
        <v>15</v>
      </c>
      <c r="AJ17" s="47">
        <v>15</v>
      </c>
      <c r="AK17" s="11">
        <v>20</v>
      </c>
      <c r="AL17" s="11">
        <v>18</v>
      </c>
      <c r="AM17" s="11">
        <v>20</v>
      </c>
      <c r="AN17" s="11">
        <v>21</v>
      </c>
      <c r="AO17" s="11">
        <v>30</v>
      </c>
      <c r="AP17" s="11">
        <v>31</v>
      </c>
      <c r="AQ17" s="11">
        <v>0</v>
      </c>
      <c r="AR17" s="11">
        <v>0</v>
      </c>
      <c r="AS17" s="36">
        <v>0</v>
      </c>
      <c r="AT17" s="36">
        <v>0</v>
      </c>
      <c r="AU17" s="11">
        <v>0</v>
      </c>
      <c r="AV17" s="11">
        <v>0</v>
      </c>
      <c r="AW17" s="11">
        <v>0</v>
      </c>
      <c r="AX17" s="11">
        <v>0</v>
      </c>
      <c r="AY17" s="36">
        <v>21</v>
      </c>
      <c r="AZ17" s="11">
        <v>0</v>
      </c>
      <c r="BA17" s="11">
        <v>0</v>
      </c>
      <c r="BB17" s="36">
        <v>17</v>
      </c>
      <c r="BC17" s="36">
        <v>26</v>
      </c>
      <c r="BD17" s="11">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c r="BZ17" s="11">
        <v>0</v>
      </c>
      <c r="CA17" s="11">
        <v>0</v>
      </c>
      <c r="CB17" s="11">
        <v>0</v>
      </c>
      <c r="CC17" s="11">
        <v>0</v>
      </c>
      <c r="CD17" s="11">
        <v>0</v>
      </c>
      <c r="CE17" s="11">
        <v>0</v>
      </c>
      <c r="CF17" s="11">
        <v>0</v>
      </c>
      <c r="CG17" s="11">
        <v>0</v>
      </c>
      <c r="CH17" s="11">
        <v>0</v>
      </c>
      <c r="CI17" s="11">
        <v>0</v>
      </c>
      <c r="CJ17" s="11">
        <v>0</v>
      </c>
      <c r="CK17" s="11">
        <v>0</v>
      </c>
      <c r="CL17" s="11">
        <v>0</v>
      </c>
      <c r="CM17" s="11">
        <v>0</v>
      </c>
      <c r="CN17" s="11">
        <v>0</v>
      </c>
      <c r="CO17" s="11">
        <v>0</v>
      </c>
      <c r="CP17" s="11">
        <v>0</v>
      </c>
      <c r="CQ17" s="11">
        <v>0</v>
      </c>
      <c r="CR17" s="11">
        <v>0</v>
      </c>
      <c r="CS17" s="11">
        <v>0</v>
      </c>
      <c r="CT17" s="11">
        <v>0</v>
      </c>
      <c r="CU17" s="11">
        <v>0</v>
      </c>
      <c r="CV17" s="11">
        <v>0</v>
      </c>
      <c r="CW17" s="11">
        <v>0</v>
      </c>
      <c r="CX17" s="11">
        <v>0</v>
      </c>
      <c r="CY17" s="11">
        <v>0</v>
      </c>
      <c r="CZ17" s="11">
        <v>0</v>
      </c>
      <c r="DA17" s="11">
        <v>0</v>
      </c>
      <c r="DB17" s="11">
        <v>0</v>
      </c>
      <c r="DC17" s="11">
        <v>0</v>
      </c>
      <c r="DD17" s="11">
        <v>0</v>
      </c>
      <c r="DE17" s="11">
        <v>0</v>
      </c>
      <c r="DF17" s="11">
        <v>0</v>
      </c>
      <c r="DG17" s="11">
        <v>0</v>
      </c>
      <c r="DH17" s="11">
        <v>0</v>
      </c>
      <c r="DI17" s="11">
        <v>0</v>
      </c>
      <c r="DJ17" s="11">
        <v>0</v>
      </c>
      <c r="DK17" s="11">
        <v>0</v>
      </c>
      <c r="DL17" s="11">
        <v>0</v>
      </c>
      <c r="DM17" s="11">
        <v>0</v>
      </c>
      <c r="DN17" s="11">
        <v>0</v>
      </c>
      <c r="DO17" s="11">
        <v>0</v>
      </c>
      <c r="DP17" s="11">
        <v>0</v>
      </c>
    </row>
    <row r="18" spans="1:120" ht="178.5" hidden="1" outlineLevel="1" x14ac:dyDescent="0.2">
      <c r="A18" s="6">
        <f t="shared" si="0"/>
        <v>18</v>
      </c>
      <c r="B18" s="18" t="s">
        <v>20</v>
      </c>
      <c r="C18" s="48" t="s">
        <v>71</v>
      </c>
      <c r="D18" s="11" t="s">
        <v>5106</v>
      </c>
      <c r="E18" s="11" t="s">
        <v>79</v>
      </c>
      <c r="F18" s="11" t="s">
        <v>91</v>
      </c>
      <c r="G18" s="11" t="s">
        <v>102</v>
      </c>
      <c r="H18" s="11" t="s">
        <v>111</v>
      </c>
      <c r="I18" s="11" t="s">
        <v>5300</v>
      </c>
      <c r="J18" s="47" t="s">
        <v>5301</v>
      </c>
      <c r="K18" s="47" t="s">
        <v>5302</v>
      </c>
      <c r="L18" s="47" t="s">
        <v>5303</v>
      </c>
      <c r="M18" s="47" t="s">
        <v>5304</v>
      </c>
      <c r="N18" s="47" t="s">
        <v>5305</v>
      </c>
      <c r="O18" s="47" t="s">
        <v>5306</v>
      </c>
      <c r="P18" s="42" t="s">
        <v>140</v>
      </c>
      <c r="Q18" s="46" t="s">
        <v>149</v>
      </c>
      <c r="R18" s="46" t="s">
        <v>238</v>
      </c>
      <c r="S18" s="46" t="s">
        <v>251</v>
      </c>
      <c r="T18" s="44" t="s">
        <v>251</v>
      </c>
      <c r="U18" s="44" t="s">
        <v>278</v>
      </c>
      <c r="V18" s="44" t="s">
        <v>281</v>
      </c>
      <c r="W18" s="44" t="s">
        <v>298</v>
      </c>
      <c r="X18" s="44" t="s">
        <v>5261</v>
      </c>
      <c r="Y18" s="44" t="s">
        <v>5251</v>
      </c>
      <c r="Z18" s="44" t="s">
        <v>5267</v>
      </c>
      <c r="AA18" s="44" t="s">
        <v>5278</v>
      </c>
      <c r="AB18" s="44" t="s">
        <v>71</v>
      </c>
      <c r="AC18" s="44" t="s">
        <v>71</v>
      </c>
      <c r="AD18" s="44" t="s">
        <v>71</v>
      </c>
      <c r="AE18" s="46" t="s">
        <v>318</v>
      </c>
      <c r="AF18" s="47" t="s">
        <v>324</v>
      </c>
      <c r="AG18" s="47" t="s">
        <v>333</v>
      </c>
      <c r="AH18" s="47" t="s">
        <v>344</v>
      </c>
      <c r="AI18" s="48" t="s">
        <v>358</v>
      </c>
      <c r="AJ18" s="47" t="s">
        <v>5119</v>
      </c>
      <c r="AK18" s="11" t="s">
        <v>5128</v>
      </c>
      <c r="AL18" s="11" t="s">
        <v>5135</v>
      </c>
      <c r="AM18" s="11" t="s">
        <v>5144</v>
      </c>
      <c r="AN18" s="11" t="s">
        <v>5154</v>
      </c>
      <c r="AO18" s="11" t="s">
        <v>5162</v>
      </c>
      <c r="AP18" s="11" t="s">
        <v>5178</v>
      </c>
      <c r="AQ18" s="11" t="s">
        <v>71</v>
      </c>
      <c r="AR18" s="11" t="s">
        <v>71</v>
      </c>
      <c r="AS18" s="36" t="s">
        <v>71</v>
      </c>
      <c r="AT18" s="36" t="s">
        <v>71</v>
      </c>
      <c r="AU18" s="11" t="s">
        <v>71</v>
      </c>
      <c r="AV18" s="11" t="s">
        <v>71</v>
      </c>
      <c r="AW18" s="11" t="s">
        <v>71</v>
      </c>
      <c r="AX18" s="11" t="s">
        <v>71</v>
      </c>
      <c r="AY18" s="42" t="s">
        <v>382</v>
      </c>
      <c r="AZ18" s="11" t="s">
        <v>71</v>
      </c>
      <c r="BA18" s="11" t="s">
        <v>71</v>
      </c>
      <c r="BB18" s="46" t="s">
        <v>162</v>
      </c>
      <c r="BC18" s="46" t="s">
        <v>175</v>
      </c>
      <c r="BD18" s="11" t="s">
        <v>71</v>
      </c>
      <c r="BE18" s="11" t="s">
        <v>71</v>
      </c>
      <c r="BF18" s="11" t="s">
        <v>71</v>
      </c>
      <c r="BG18" s="11" t="s">
        <v>71</v>
      </c>
      <c r="BH18" s="11" t="s">
        <v>71</v>
      </c>
      <c r="BI18" s="11" t="s">
        <v>71</v>
      </c>
      <c r="BJ18" s="11" t="s">
        <v>71</v>
      </c>
      <c r="BK18" s="11" t="s">
        <v>71</v>
      </c>
      <c r="BL18" s="11" t="s">
        <v>71</v>
      </c>
      <c r="BM18" s="11" t="s">
        <v>71</v>
      </c>
      <c r="BN18" s="11" t="s">
        <v>71</v>
      </c>
      <c r="BO18" s="11" t="s">
        <v>71</v>
      </c>
      <c r="BP18" s="11" t="s">
        <v>71</v>
      </c>
      <c r="BQ18" s="11" t="s">
        <v>71</v>
      </c>
      <c r="BR18" s="11" t="s">
        <v>71</v>
      </c>
      <c r="BS18" s="11" t="s">
        <v>71</v>
      </c>
      <c r="BT18" s="11" t="s">
        <v>71</v>
      </c>
      <c r="BU18" s="11" t="s">
        <v>71</v>
      </c>
      <c r="BV18" s="11" t="s">
        <v>71</v>
      </c>
      <c r="BW18" s="11" t="s">
        <v>71</v>
      </c>
      <c r="BX18" s="11" t="s">
        <v>71</v>
      </c>
      <c r="BY18" s="11" t="s">
        <v>71</v>
      </c>
      <c r="BZ18" s="11" t="s">
        <v>71</v>
      </c>
      <c r="CA18" s="11" t="s">
        <v>71</v>
      </c>
      <c r="CB18" s="11" t="s">
        <v>71</v>
      </c>
      <c r="CC18" s="11" t="s">
        <v>71</v>
      </c>
      <c r="CD18" s="11" t="s">
        <v>71</v>
      </c>
      <c r="CE18" s="11" t="s">
        <v>71</v>
      </c>
      <c r="CF18" s="11" t="s">
        <v>71</v>
      </c>
      <c r="CG18" s="11" t="s">
        <v>71</v>
      </c>
      <c r="CH18" s="11" t="s">
        <v>71</v>
      </c>
      <c r="CI18" s="11" t="s">
        <v>71</v>
      </c>
      <c r="CJ18" s="11" t="s">
        <v>71</v>
      </c>
      <c r="CK18" s="11" t="s">
        <v>71</v>
      </c>
      <c r="CL18" s="11" t="s">
        <v>71</v>
      </c>
      <c r="CM18" s="11" t="s">
        <v>71</v>
      </c>
      <c r="CN18" s="11" t="s">
        <v>71</v>
      </c>
      <c r="CO18" s="11" t="s">
        <v>71</v>
      </c>
      <c r="CP18" s="11" t="s">
        <v>71</v>
      </c>
      <c r="CQ18" s="11" t="s">
        <v>71</v>
      </c>
      <c r="CR18" s="11" t="s">
        <v>71</v>
      </c>
      <c r="CS18" s="11" t="s">
        <v>71</v>
      </c>
      <c r="CT18" s="11" t="s">
        <v>71</v>
      </c>
      <c r="CU18" s="11" t="s">
        <v>71</v>
      </c>
      <c r="CV18" s="11" t="s">
        <v>71</v>
      </c>
      <c r="CW18" s="11" t="s">
        <v>71</v>
      </c>
      <c r="CX18" s="11" t="s">
        <v>71</v>
      </c>
      <c r="CY18" s="11" t="s">
        <v>71</v>
      </c>
      <c r="CZ18" s="11" t="s">
        <v>71</v>
      </c>
      <c r="DA18" s="11" t="s">
        <v>71</v>
      </c>
      <c r="DB18" s="11" t="s">
        <v>71</v>
      </c>
      <c r="DC18" s="11" t="s">
        <v>71</v>
      </c>
      <c r="DD18" s="11" t="s">
        <v>71</v>
      </c>
      <c r="DE18" s="11" t="s">
        <v>71</v>
      </c>
      <c r="DF18" s="11" t="s">
        <v>71</v>
      </c>
      <c r="DG18" s="11" t="s">
        <v>71</v>
      </c>
      <c r="DH18" s="11" t="s">
        <v>71</v>
      </c>
      <c r="DI18" s="11" t="s">
        <v>71</v>
      </c>
      <c r="DJ18" s="11" t="s">
        <v>71</v>
      </c>
      <c r="DK18" s="11" t="s">
        <v>71</v>
      </c>
      <c r="DL18" s="11" t="s">
        <v>71</v>
      </c>
      <c r="DM18" s="11" t="s">
        <v>71</v>
      </c>
      <c r="DN18" s="11" t="s">
        <v>71</v>
      </c>
      <c r="DO18" s="11" t="s">
        <v>71</v>
      </c>
      <c r="DP18" s="11" t="s">
        <v>71</v>
      </c>
    </row>
    <row r="19" spans="1:120" ht="178.5" hidden="1" outlineLevel="1" x14ac:dyDescent="0.2">
      <c r="A19" s="6">
        <f t="shared" si="0"/>
        <v>19</v>
      </c>
      <c r="B19" s="18" t="s">
        <v>21</v>
      </c>
      <c r="C19" s="48" t="s">
        <v>71</v>
      </c>
      <c r="D19" s="11" t="s">
        <v>5107</v>
      </c>
      <c r="E19" s="11" t="s">
        <v>5114</v>
      </c>
      <c r="F19" s="11" t="s">
        <v>92</v>
      </c>
      <c r="G19" s="11" t="s">
        <v>37</v>
      </c>
      <c r="H19" s="11" t="s">
        <v>112</v>
      </c>
      <c r="I19" s="11" t="s">
        <v>383</v>
      </c>
      <c r="J19" s="47" t="s">
        <v>5307</v>
      </c>
      <c r="K19" s="47" t="s">
        <v>5308</v>
      </c>
      <c r="L19" s="47" t="s">
        <v>5309</v>
      </c>
      <c r="M19" s="47" t="s">
        <v>5310</v>
      </c>
      <c r="N19" s="47" t="s">
        <v>5311</v>
      </c>
      <c r="O19" s="47" t="s">
        <v>375</v>
      </c>
      <c r="P19" s="42" t="s">
        <v>141</v>
      </c>
      <c r="Q19" s="46" t="s">
        <v>150</v>
      </c>
      <c r="R19" s="46" t="s">
        <v>240</v>
      </c>
      <c r="S19" s="46" t="s">
        <v>252</v>
      </c>
      <c r="T19" s="46" t="s">
        <v>261</v>
      </c>
      <c r="U19" s="44" t="s">
        <v>270</v>
      </c>
      <c r="V19" s="44" t="s">
        <v>282</v>
      </c>
      <c r="W19" s="44" t="s">
        <v>299</v>
      </c>
      <c r="X19" s="44" t="s">
        <v>71</v>
      </c>
      <c r="Y19" s="44" t="s">
        <v>71</v>
      </c>
      <c r="Z19" s="44" t="s">
        <v>359</v>
      </c>
      <c r="AA19" s="44" t="s">
        <v>383</v>
      </c>
      <c r="AB19" s="44" t="s">
        <v>71</v>
      </c>
      <c r="AC19" s="44" t="s">
        <v>71</v>
      </c>
      <c r="AD19" s="44" t="s">
        <v>71</v>
      </c>
      <c r="AE19" s="46" t="s">
        <v>319</v>
      </c>
      <c r="AF19" s="47" t="s">
        <v>325</v>
      </c>
      <c r="AG19" s="47" t="s">
        <v>334</v>
      </c>
      <c r="AH19" s="47" t="s">
        <v>345</v>
      </c>
      <c r="AI19" s="48" t="s">
        <v>359</v>
      </c>
      <c r="AJ19" s="47" t="s">
        <v>5107</v>
      </c>
      <c r="AK19" s="11" t="s">
        <v>5107</v>
      </c>
      <c r="AL19" s="11" t="s">
        <v>5136</v>
      </c>
      <c r="AM19" s="11" t="s">
        <v>5145</v>
      </c>
      <c r="AN19" s="11" t="s">
        <v>377</v>
      </c>
      <c r="AO19" s="11" t="s">
        <v>5163</v>
      </c>
      <c r="AP19" s="11" t="s">
        <v>5179</v>
      </c>
      <c r="AQ19" s="11" t="s">
        <v>71</v>
      </c>
      <c r="AR19" s="11" t="s">
        <v>71</v>
      </c>
      <c r="AS19" s="36" t="s">
        <v>71</v>
      </c>
      <c r="AT19" s="36" t="s">
        <v>71</v>
      </c>
      <c r="AU19" s="11" t="s">
        <v>71</v>
      </c>
      <c r="AV19" s="11" t="s">
        <v>71</v>
      </c>
      <c r="AW19" s="11" t="s">
        <v>71</v>
      </c>
      <c r="AX19" s="11" t="s">
        <v>71</v>
      </c>
      <c r="AY19" s="36" t="s">
        <v>375</v>
      </c>
      <c r="AZ19" s="11" t="s">
        <v>71</v>
      </c>
      <c r="BA19" s="11" t="s">
        <v>71</v>
      </c>
      <c r="BB19" s="46" t="s">
        <v>163</v>
      </c>
      <c r="BC19" s="46" t="s">
        <v>176</v>
      </c>
      <c r="BD19" s="11" t="s">
        <v>71</v>
      </c>
      <c r="BE19" s="11" t="s">
        <v>71</v>
      </c>
      <c r="BF19" s="11" t="s">
        <v>71</v>
      </c>
      <c r="BG19" s="11" t="s">
        <v>71</v>
      </c>
      <c r="BH19" s="11" t="s">
        <v>71</v>
      </c>
      <c r="BI19" s="11" t="s">
        <v>71</v>
      </c>
      <c r="BJ19" s="11" t="s">
        <v>71</v>
      </c>
      <c r="BK19" s="11" t="s">
        <v>71</v>
      </c>
      <c r="BL19" s="11" t="s">
        <v>71</v>
      </c>
      <c r="BM19" s="11" t="s">
        <v>71</v>
      </c>
      <c r="BN19" s="11" t="s">
        <v>71</v>
      </c>
      <c r="BO19" s="11" t="s">
        <v>71</v>
      </c>
      <c r="BP19" s="11" t="s">
        <v>71</v>
      </c>
      <c r="BQ19" s="11" t="s">
        <v>71</v>
      </c>
      <c r="BR19" s="11" t="s">
        <v>71</v>
      </c>
      <c r="BS19" s="11" t="s">
        <v>71</v>
      </c>
      <c r="BT19" s="11" t="s">
        <v>71</v>
      </c>
      <c r="BU19" s="11" t="s">
        <v>71</v>
      </c>
      <c r="BV19" s="11" t="s">
        <v>71</v>
      </c>
      <c r="BW19" s="11" t="s">
        <v>71</v>
      </c>
      <c r="BX19" s="11" t="s">
        <v>71</v>
      </c>
      <c r="BY19" s="11" t="s">
        <v>71</v>
      </c>
      <c r="BZ19" s="11" t="s">
        <v>71</v>
      </c>
      <c r="CA19" s="11" t="s">
        <v>71</v>
      </c>
      <c r="CB19" s="11" t="s">
        <v>71</v>
      </c>
      <c r="CC19" s="11" t="s">
        <v>71</v>
      </c>
      <c r="CD19" s="11" t="s">
        <v>71</v>
      </c>
      <c r="CE19" s="11" t="s">
        <v>71</v>
      </c>
      <c r="CF19" s="11" t="s">
        <v>71</v>
      </c>
      <c r="CG19" s="11" t="s">
        <v>71</v>
      </c>
      <c r="CH19" s="11" t="s">
        <v>71</v>
      </c>
      <c r="CI19" s="11" t="s">
        <v>71</v>
      </c>
      <c r="CJ19" s="11" t="s">
        <v>71</v>
      </c>
      <c r="CK19" s="11" t="s">
        <v>71</v>
      </c>
      <c r="CL19" s="11" t="s">
        <v>71</v>
      </c>
      <c r="CM19" s="11" t="s">
        <v>71</v>
      </c>
      <c r="CN19" s="11" t="s">
        <v>71</v>
      </c>
      <c r="CO19" s="11" t="s">
        <v>71</v>
      </c>
      <c r="CP19" s="11" t="s">
        <v>71</v>
      </c>
      <c r="CQ19" s="11" t="s">
        <v>71</v>
      </c>
      <c r="CR19" s="11" t="s">
        <v>71</v>
      </c>
      <c r="CS19" s="11" t="s">
        <v>71</v>
      </c>
      <c r="CT19" s="11" t="s">
        <v>71</v>
      </c>
      <c r="CU19" s="11" t="s">
        <v>71</v>
      </c>
      <c r="CV19" s="11" t="s">
        <v>71</v>
      </c>
      <c r="CW19" s="11" t="s">
        <v>71</v>
      </c>
      <c r="CX19" s="11" t="s">
        <v>71</v>
      </c>
      <c r="CY19" s="11" t="s">
        <v>71</v>
      </c>
      <c r="CZ19" s="11" t="s">
        <v>71</v>
      </c>
      <c r="DA19" s="11" t="s">
        <v>71</v>
      </c>
      <c r="DB19" s="11" t="s">
        <v>71</v>
      </c>
      <c r="DC19" s="11" t="s">
        <v>71</v>
      </c>
      <c r="DD19" s="11" t="s">
        <v>71</v>
      </c>
      <c r="DE19" s="11" t="s">
        <v>71</v>
      </c>
      <c r="DF19" s="11" t="s">
        <v>71</v>
      </c>
      <c r="DG19" s="11" t="s">
        <v>71</v>
      </c>
      <c r="DH19" s="11" t="s">
        <v>71</v>
      </c>
      <c r="DI19" s="11" t="s">
        <v>71</v>
      </c>
      <c r="DJ19" s="11" t="s">
        <v>71</v>
      </c>
      <c r="DK19" s="11" t="s">
        <v>71</v>
      </c>
      <c r="DL19" s="11" t="s">
        <v>71</v>
      </c>
      <c r="DM19" s="11" t="s">
        <v>71</v>
      </c>
      <c r="DN19" s="11" t="s">
        <v>71</v>
      </c>
      <c r="DO19" s="11" t="s">
        <v>71</v>
      </c>
      <c r="DP19" s="11" t="s">
        <v>71</v>
      </c>
    </row>
    <row r="20" spans="1:120" hidden="1" outlineLevel="1" x14ac:dyDescent="0.2">
      <c r="A20" s="6">
        <f t="shared" si="0"/>
        <v>20</v>
      </c>
      <c r="B20" s="18" t="s">
        <v>288</v>
      </c>
      <c r="C20" s="48"/>
      <c r="D20" s="48">
        <v>0</v>
      </c>
      <c r="E20" s="48">
        <v>100</v>
      </c>
      <c r="F20" s="48">
        <v>50</v>
      </c>
      <c r="G20" s="48">
        <v>0</v>
      </c>
      <c r="H20" s="48" t="s">
        <v>83</v>
      </c>
      <c r="I20" s="48">
        <v>0</v>
      </c>
      <c r="J20" s="48" t="s">
        <v>83</v>
      </c>
      <c r="K20" s="48" t="s">
        <v>83</v>
      </c>
      <c r="L20" s="48">
        <v>40</v>
      </c>
      <c r="M20" s="48" t="s">
        <v>83</v>
      </c>
      <c r="N20" s="48">
        <v>10</v>
      </c>
      <c r="O20" s="48" t="s">
        <v>83</v>
      </c>
      <c r="P20" s="42">
        <v>50</v>
      </c>
      <c r="Q20" s="46">
        <v>50</v>
      </c>
      <c r="R20" s="46">
        <v>50</v>
      </c>
      <c r="S20" s="46">
        <v>50</v>
      </c>
      <c r="T20" s="46">
        <v>50</v>
      </c>
      <c r="U20" s="48">
        <v>50</v>
      </c>
      <c r="V20" s="48">
        <v>50</v>
      </c>
      <c r="W20" s="48">
        <v>50</v>
      </c>
      <c r="X20" s="48">
        <v>0</v>
      </c>
      <c r="Y20" s="48">
        <v>0</v>
      </c>
      <c r="Z20" s="48" t="s">
        <v>83</v>
      </c>
      <c r="AA20" s="48" t="s">
        <v>83</v>
      </c>
      <c r="AB20" s="48"/>
      <c r="AC20" s="48"/>
      <c r="AD20" s="48"/>
      <c r="AE20" s="46">
        <v>50</v>
      </c>
      <c r="AF20" s="48">
        <v>30</v>
      </c>
      <c r="AG20" s="48">
        <v>30</v>
      </c>
      <c r="AH20" s="48">
        <v>50</v>
      </c>
      <c r="AI20" s="48" t="s">
        <v>83</v>
      </c>
      <c r="AJ20" s="48" t="s">
        <v>83</v>
      </c>
      <c r="AK20" s="48" t="s">
        <v>83</v>
      </c>
      <c r="AL20" s="48" t="s">
        <v>83</v>
      </c>
      <c r="AM20" s="48" t="s">
        <v>83</v>
      </c>
      <c r="AN20" s="48" t="s">
        <v>83</v>
      </c>
      <c r="AO20" s="48" t="s">
        <v>83</v>
      </c>
      <c r="AP20" s="48" t="s">
        <v>83</v>
      </c>
      <c r="AQ20" s="48"/>
      <c r="AR20" s="48"/>
      <c r="AS20" s="48"/>
      <c r="AT20" s="48"/>
      <c r="AU20" s="48"/>
      <c r="AV20" s="48"/>
      <c r="AW20" s="48"/>
      <c r="AX20" s="48"/>
      <c r="AY20" s="48">
        <v>0</v>
      </c>
      <c r="AZ20" s="48"/>
      <c r="BA20" s="48"/>
      <c r="BB20" s="46">
        <v>50</v>
      </c>
      <c r="BC20" s="46">
        <v>50</v>
      </c>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row>
    <row r="21" spans="1:120" hidden="1" outlineLevel="1" x14ac:dyDescent="0.2">
      <c r="A21" s="6">
        <f t="shared" si="0"/>
        <v>21</v>
      </c>
      <c r="B21" s="18" t="s">
        <v>289</v>
      </c>
      <c r="C21" s="48"/>
      <c r="D21" s="48">
        <v>0</v>
      </c>
      <c r="E21" s="48">
        <v>0</v>
      </c>
      <c r="F21" s="48">
        <v>0</v>
      </c>
      <c r="G21" s="48">
        <v>0</v>
      </c>
      <c r="H21" s="48">
        <v>0</v>
      </c>
      <c r="I21" s="48">
        <v>0</v>
      </c>
      <c r="J21" s="48">
        <v>0</v>
      </c>
      <c r="K21" s="48">
        <v>0</v>
      </c>
      <c r="L21" s="48">
        <v>0</v>
      </c>
      <c r="M21" s="48">
        <v>0</v>
      </c>
      <c r="N21" s="48">
        <v>0</v>
      </c>
      <c r="O21" s="48">
        <v>0</v>
      </c>
      <c r="P21" s="42">
        <v>0</v>
      </c>
      <c r="Q21" s="46">
        <v>0</v>
      </c>
      <c r="R21" s="46">
        <v>50</v>
      </c>
      <c r="S21" s="46">
        <v>0</v>
      </c>
      <c r="T21" s="46">
        <v>0</v>
      </c>
      <c r="U21" s="48">
        <v>0</v>
      </c>
      <c r="V21" s="48">
        <v>0</v>
      </c>
      <c r="W21" s="48">
        <v>50</v>
      </c>
      <c r="X21" s="48">
        <v>0</v>
      </c>
      <c r="Y21" s="48">
        <v>0</v>
      </c>
      <c r="Z21" s="48">
        <v>0</v>
      </c>
      <c r="AA21" s="48">
        <v>0</v>
      </c>
      <c r="AB21" s="48"/>
      <c r="AC21" s="48"/>
      <c r="AD21" s="48"/>
      <c r="AE21" s="46">
        <v>0</v>
      </c>
      <c r="AF21" s="48">
        <v>0</v>
      </c>
      <c r="AG21" s="48">
        <v>0</v>
      </c>
      <c r="AH21" s="48">
        <v>0</v>
      </c>
      <c r="AI21" s="48">
        <v>0</v>
      </c>
      <c r="AJ21" s="48">
        <v>0</v>
      </c>
      <c r="AK21" s="48">
        <v>0</v>
      </c>
      <c r="AL21" s="48">
        <v>0</v>
      </c>
      <c r="AM21" s="48">
        <v>0</v>
      </c>
      <c r="AN21" s="48">
        <v>0</v>
      </c>
      <c r="AO21" s="48">
        <v>0</v>
      </c>
      <c r="AP21" s="48">
        <v>0</v>
      </c>
      <c r="AQ21" s="48"/>
      <c r="AR21" s="48"/>
      <c r="AS21" s="48"/>
      <c r="AT21" s="48"/>
      <c r="AU21" s="48"/>
      <c r="AV21" s="48"/>
      <c r="AW21" s="48"/>
      <c r="AX21" s="48"/>
      <c r="AY21" s="48">
        <v>0</v>
      </c>
      <c r="AZ21" s="48"/>
      <c r="BA21" s="48"/>
      <c r="BB21" s="46">
        <v>0</v>
      </c>
      <c r="BC21" s="46">
        <v>0</v>
      </c>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row>
    <row r="22" spans="1:120" ht="51" hidden="1" outlineLevel="1" x14ac:dyDescent="0.2">
      <c r="A22" s="6">
        <f t="shared" si="0"/>
        <v>22</v>
      </c>
      <c r="B22" s="18" t="s">
        <v>44</v>
      </c>
      <c r="C22" s="45" t="s">
        <v>164</v>
      </c>
      <c r="D22" s="5" t="s">
        <v>5108</v>
      </c>
      <c r="E22" s="5" t="s">
        <v>80</v>
      </c>
      <c r="F22" s="5" t="s">
        <v>93</v>
      </c>
      <c r="G22" s="5" t="s">
        <v>103</v>
      </c>
      <c r="H22" s="5" t="s">
        <v>113</v>
      </c>
      <c r="I22" s="5" t="s">
        <v>121</v>
      </c>
      <c r="J22" s="5" t="s">
        <v>157</v>
      </c>
      <c r="K22" s="5" t="s">
        <v>93</v>
      </c>
      <c r="L22" s="5" t="s">
        <v>5312</v>
      </c>
      <c r="M22" s="5" t="s">
        <v>205</v>
      </c>
      <c r="N22" s="5" t="s">
        <v>165</v>
      </c>
      <c r="O22" s="5" t="s">
        <v>206</v>
      </c>
      <c r="P22" s="41" t="s">
        <v>142</v>
      </c>
      <c r="Q22" s="41" t="s">
        <v>142</v>
      </c>
      <c r="R22" s="45" t="s">
        <v>239</v>
      </c>
      <c r="S22" s="45" t="s">
        <v>253</v>
      </c>
      <c r="T22" s="45" t="s">
        <v>253</v>
      </c>
      <c r="U22" s="45" t="s">
        <v>271</v>
      </c>
      <c r="V22" s="45" t="s">
        <v>271</v>
      </c>
      <c r="W22" s="45" t="s">
        <v>300</v>
      </c>
      <c r="X22" s="45" t="s">
        <v>5256</v>
      </c>
      <c r="Y22" s="45" t="s">
        <v>157</v>
      </c>
      <c r="Z22" s="45" t="s">
        <v>5268</v>
      </c>
      <c r="AA22" s="45" t="s">
        <v>5279</v>
      </c>
      <c r="AB22" s="45" t="s">
        <v>164</v>
      </c>
      <c r="AC22" s="45" t="s">
        <v>164</v>
      </c>
      <c r="AD22" s="45" t="s">
        <v>164</v>
      </c>
      <c r="AE22" s="45" t="s">
        <v>157</v>
      </c>
      <c r="AF22" s="45" t="s">
        <v>103</v>
      </c>
      <c r="AG22" s="45" t="s">
        <v>335</v>
      </c>
      <c r="AH22" s="45" t="s">
        <v>346</v>
      </c>
      <c r="AI22" s="45" t="s">
        <v>360</v>
      </c>
      <c r="AJ22" s="45" t="s">
        <v>5120</v>
      </c>
      <c r="AK22" s="45" t="s">
        <v>103</v>
      </c>
      <c r="AL22" s="45" t="s">
        <v>370</v>
      </c>
      <c r="AM22" s="45" t="s">
        <v>5146</v>
      </c>
      <c r="AN22" s="45" t="s">
        <v>378</v>
      </c>
      <c r="AO22" s="45" t="s">
        <v>5164</v>
      </c>
      <c r="AP22" s="45" t="s">
        <v>5180</v>
      </c>
      <c r="AQ22" s="45" t="s">
        <v>164</v>
      </c>
      <c r="AR22" s="45" t="s">
        <v>164</v>
      </c>
      <c r="AS22" s="45" t="s">
        <v>164</v>
      </c>
      <c r="AT22" s="45" t="s">
        <v>164</v>
      </c>
      <c r="AU22" s="45" t="s">
        <v>164</v>
      </c>
      <c r="AV22" s="45" t="s">
        <v>164</v>
      </c>
      <c r="AW22" s="45" t="s">
        <v>164</v>
      </c>
      <c r="AX22" s="45" t="s">
        <v>164</v>
      </c>
      <c r="AY22" s="5" t="s">
        <v>121</v>
      </c>
      <c r="AZ22" s="45" t="s">
        <v>164</v>
      </c>
      <c r="BA22" s="45" t="s">
        <v>164</v>
      </c>
      <c r="BB22" s="45" t="s">
        <v>165</v>
      </c>
      <c r="BC22" s="45" t="s">
        <v>177</v>
      </c>
      <c r="BD22" s="45" t="s">
        <v>164</v>
      </c>
      <c r="BE22" s="45" t="s">
        <v>164</v>
      </c>
      <c r="BF22" s="45" t="s">
        <v>164</v>
      </c>
      <c r="BG22" s="45" t="s">
        <v>164</v>
      </c>
      <c r="BH22" s="45" t="s">
        <v>164</v>
      </c>
      <c r="BI22" s="45" t="s">
        <v>164</v>
      </c>
      <c r="BJ22" s="45" t="s">
        <v>164</v>
      </c>
      <c r="BK22" s="45" t="s">
        <v>164</v>
      </c>
      <c r="BL22" s="45" t="s">
        <v>164</v>
      </c>
      <c r="BM22" s="45" t="s">
        <v>164</v>
      </c>
      <c r="BN22" s="45" t="s">
        <v>164</v>
      </c>
      <c r="BO22" s="45" t="s">
        <v>164</v>
      </c>
      <c r="BP22" s="45" t="s">
        <v>164</v>
      </c>
      <c r="BQ22" s="45" t="s">
        <v>164</v>
      </c>
      <c r="BR22" s="45" t="s">
        <v>164</v>
      </c>
      <c r="BS22" s="45" t="s">
        <v>164</v>
      </c>
      <c r="BT22" s="45" t="s">
        <v>164</v>
      </c>
      <c r="BU22" s="45" t="s">
        <v>164</v>
      </c>
      <c r="BV22" s="45" t="s">
        <v>164</v>
      </c>
      <c r="BW22" s="45" t="s">
        <v>164</v>
      </c>
      <c r="BX22" s="45" t="s">
        <v>164</v>
      </c>
      <c r="BY22" s="45" t="s">
        <v>164</v>
      </c>
      <c r="BZ22" s="45" t="s">
        <v>164</v>
      </c>
      <c r="CA22" s="45" t="s">
        <v>164</v>
      </c>
      <c r="CB22" s="45" t="s">
        <v>164</v>
      </c>
      <c r="CC22" s="45" t="s">
        <v>164</v>
      </c>
      <c r="CD22" s="45" t="s">
        <v>164</v>
      </c>
      <c r="CE22" s="45" t="s">
        <v>164</v>
      </c>
      <c r="CF22" s="45" t="s">
        <v>164</v>
      </c>
      <c r="CG22" s="45" t="s">
        <v>164</v>
      </c>
      <c r="CH22" s="45" t="s">
        <v>164</v>
      </c>
      <c r="CI22" s="45" t="s">
        <v>164</v>
      </c>
      <c r="CJ22" s="45" t="s">
        <v>164</v>
      </c>
      <c r="CK22" s="45" t="s">
        <v>164</v>
      </c>
      <c r="CL22" s="45" t="s">
        <v>164</v>
      </c>
      <c r="CM22" s="45" t="s">
        <v>164</v>
      </c>
      <c r="CN22" s="45" t="s">
        <v>164</v>
      </c>
      <c r="CO22" s="45" t="s">
        <v>164</v>
      </c>
      <c r="CP22" s="45" t="s">
        <v>164</v>
      </c>
      <c r="CQ22" s="45" t="s">
        <v>164</v>
      </c>
      <c r="CR22" s="45" t="s">
        <v>164</v>
      </c>
      <c r="CS22" s="45" t="s">
        <v>164</v>
      </c>
      <c r="CT22" s="45" t="s">
        <v>164</v>
      </c>
      <c r="CU22" s="45" t="s">
        <v>164</v>
      </c>
      <c r="CV22" s="45" t="s">
        <v>164</v>
      </c>
      <c r="CW22" s="45" t="s">
        <v>164</v>
      </c>
      <c r="CX22" s="45" t="s">
        <v>164</v>
      </c>
      <c r="CY22" s="45" t="s">
        <v>164</v>
      </c>
      <c r="CZ22" s="45" t="s">
        <v>164</v>
      </c>
      <c r="DA22" s="45" t="s">
        <v>164</v>
      </c>
      <c r="DB22" s="45" t="s">
        <v>164</v>
      </c>
      <c r="DC22" s="45" t="s">
        <v>164</v>
      </c>
      <c r="DD22" s="45" t="s">
        <v>164</v>
      </c>
      <c r="DE22" s="45" t="s">
        <v>164</v>
      </c>
      <c r="DF22" s="45" t="s">
        <v>164</v>
      </c>
      <c r="DG22" s="45" t="s">
        <v>164</v>
      </c>
      <c r="DH22" s="45" t="s">
        <v>164</v>
      </c>
      <c r="DI22" s="45" t="s">
        <v>164</v>
      </c>
      <c r="DJ22" s="45" t="s">
        <v>164</v>
      </c>
      <c r="DK22" s="45" t="s">
        <v>164</v>
      </c>
      <c r="DL22" s="45" t="s">
        <v>164</v>
      </c>
      <c r="DM22" s="45" t="s">
        <v>164</v>
      </c>
      <c r="DN22" s="45" t="s">
        <v>164</v>
      </c>
      <c r="DO22" s="45" t="s">
        <v>164</v>
      </c>
      <c r="DP22" s="45" t="s">
        <v>164</v>
      </c>
    </row>
    <row r="23" spans="1:120" ht="38.25" hidden="1" outlineLevel="1" x14ac:dyDescent="0.2">
      <c r="A23" s="6">
        <f t="shared" si="0"/>
        <v>23</v>
      </c>
      <c r="B23" s="18" t="s">
        <v>45</v>
      </c>
      <c r="C23" s="5" t="s">
        <v>71</v>
      </c>
      <c r="D23" s="5" t="s">
        <v>83</v>
      </c>
      <c r="E23" s="5" t="s">
        <v>81</v>
      </c>
      <c r="F23" s="5" t="s">
        <v>94</v>
      </c>
      <c r="G23" s="5" t="s">
        <v>83</v>
      </c>
      <c r="H23" s="5" t="s">
        <v>83</v>
      </c>
      <c r="I23" s="5" t="s">
        <v>83</v>
      </c>
      <c r="J23" s="5" t="s">
        <v>83</v>
      </c>
      <c r="K23" s="5" t="s">
        <v>207</v>
      </c>
      <c r="L23" s="5" t="s">
        <v>208</v>
      </c>
      <c r="M23" s="5" t="s">
        <v>209</v>
      </c>
      <c r="N23" s="5" t="s">
        <v>5313</v>
      </c>
      <c r="O23" s="5" t="s">
        <v>83</v>
      </c>
      <c r="P23" s="5" t="s">
        <v>71</v>
      </c>
      <c r="Q23" s="5" t="s">
        <v>71</v>
      </c>
      <c r="R23" s="5" t="s">
        <v>241</v>
      </c>
      <c r="S23" s="45" t="s">
        <v>247</v>
      </c>
      <c r="T23" s="5" t="s">
        <v>262</v>
      </c>
      <c r="U23" s="5" t="s">
        <v>272</v>
      </c>
      <c r="V23" s="5" t="s">
        <v>283</v>
      </c>
      <c r="W23" s="5" t="s">
        <v>301</v>
      </c>
      <c r="X23" s="5" t="s">
        <v>5260</v>
      </c>
      <c r="Y23" s="5" t="s">
        <v>3881</v>
      </c>
      <c r="Z23" s="5" t="s">
        <v>3970</v>
      </c>
      <c r="AA23" s="5" t="s">
        <v>371</v>
      </c>
      <c r="AB23" s="5" t="s">
        <v>71</v>
      </c>
      <c r="AC23" s="5" t="s">
        <v>71</v>
      </c>
      <c r="AD23" s="5" t="s">
        <v>71</v>
      </c>
      <c r="AE23" s="45" t="s">
        <v>83</v>
      </c>
      <c r="AF23" s="5" t="s">
        <v>326</v>
      </c>
      <c r="AG23" s="5" t="s">
        <v>336</v>
      </c>
      <c r="AH23" s="5" t="s">
        <v>347</v>
      </c>
      <c r="AI23" s="5" t="s">
        <v>83</v>
      </c>
      <c r="AJ23" s="5" t="s">
        <v>83</v>
      </c>
      <c r="AK23" s="5" t="s">
        <v>3839</v>
      </c>
      <c r="AL23" s="5" t="s">
        <v>5137</v>
      </c>
      <c r="AM23" s="5" t="s">
        <v>5147</v>
      </c>
      <c r="AN23" s="5" t="s">
        <v>5155</v>
      </c>
      <c r="AO23" s="5" t="s">
        <v>5165</v>
      </c>
      <c r="AP23" s="5" t="s">
        <v>5181</v>
      </c>
      <c r="AQ23" s="5" t="s">
        <v>71</v>
      </c>
      <c r="AR23" s="5" t="s">
        <v>71</v>
      </c>
      <c r="AS23" s="5" t="s">
        <v>71</v>
      </c>
      <c r="AT23" s="5" t="s">
        <v>71</v>
      </c>
      <c r="AU23" s="5" t="s">
        <v>71</v>
      </c>
      <c r="AV23" s="5" t="s">
        <v>71</v>
      </c>
      <c r="AW23" s="5" t="s">
        <v>71</v>
      </c>
      <c r="AX23" s="5" t="s">
        <v>71</v>
      </c>
      <c r="AY23" s="5" t="s">
        <v>125</v>
      </c>
      <c r="AZ23" s="5" t="s">
        <v>71</v>
      </c>
      <c r="BA23" s="5" t="s">
        <v>71</v>
      </c>
      <c r="BB23" s="5" t="s">
        <v>71</v>
      </c>
      <c r="BC23" s="45" t="s">
        <v>178</v>
      </c>
      <c r="BD23" s="5" t="s">
        <v>71</v>
      </c>
      <c r="BE23" s="5" t="s">
        <v>71</v>
      </c>
      <c r="BF23" s="5" t="s">
        <v>71</v>
      </c>
      <c r="BG23" s="5" t="s">
        <v>71</v>
      </c>
      <c r="BH23" s="5" t="s">
        <v>71</v>
      </c>
      <c r="BI23" s="5" t="s">
        <v>71</v>
      </c>
      <c r="BJ23" s="5" t="s">
        <v>71</v>
      </c>
      <c r="BK23" s="5" t="s">
        <v>71</v>
      </c>
      <c r="BL23" s="5" t="s">
        <v>71</v>
      </c>
      <c r="BM23" s="5" t="s">
        <v>71</v>
      </c>
      <c r="BN23" s="5" t="s">
        <v>71</v>
      </c>
      <c r="BO23" s="5" t="s">
        <v>71</v>
      </c>
      <c r="BP23" s="5" t="s">
        <v>71</v>
      </c>
      <c r="BQ23" s="5" t="s">
        <v>71</v>
      </c>
      <c r="BR23" s="5" t="s">
        <v>71</v>
      </c>
      <c r="BS23" s="5" t="s">
        <v>71</v>
      </c>
      <c r="BT23" s="5" t="s">
        <v>71</v>
      </c>
      <c r="BU23" s="5" t="s">
        <v>71</v>
      </c>
      <c r="BV23" s="5" t="s">
        <v>71</v>
      </c>
      <c r="BW23" s="5" t="s">
        <v>71</v>
      </c>
      <c r="BX23" s="5" t="s">
        <v>71</v>
      </c>
      <c r="BY23" s="5" t="s">
        <v>71</v>
      </c>
      <c r="BZ23" s="5" t="s">
        <v>71</v>
      </c>
      <c r="CA23" s="5" t="s">
        <v>71</v>
      </c>
      <c r="CB23" s="5" t="s">
        <v>71</v>
      </c>
      <c r="CC23" s="5" t="s">
        <v>71</v>
      </c>
      <c r="CD23" s="5" t="s">
        <v>71</v>
      </c>
      <c r="CE23" s="5" t="s">
        <v>71</v>
      </c>
      <c r="CF23" s="5" t="s">
        <v>71</v>
      </c>
      <c r="CG23" s="5" t="s">
        <v>71</v>
      </c>
      <c r="CH23" s="5" t="s">
        <v>71</v>
      </c>
      <c r="CI23" s="5" t="s">
        <v>71</v>
      </c>
      <c r="CJ23" s="5" t="s">
        <v>71</v>
      </c>
      <c r="CK23" s="5" t="s">
        <v>71</v>
      </c>
      <c r="CL23" s="5" t="s">
        <v>71</v>
      </c>
      <c r="CM23" s="5" t="s">
        <v>71</v>
      </c>
      <c r="CN23" s="5" t="s">
        <v>71</v>
      </c>
      <c r="CO23" s="5" t="s">
        <v>71</v>
      </c>
      <c r="CP23" s="5" t="s">
        <v>71</v>
      </c>
      <c r="CQ23" s="5" t="s">
        <v>71</v>
      </c>
      <c r="CR23" s="5" t="s">
        <v>71</v>
      </c>
      <c r="CS23" s="5" t="s">
        <v>71</v>
      </c>
      <c r="CT23" s="5" t="s">
        <v>71</v>
      </c>
      <c r="CU23" s="5" t="s">
        <v>71</v>
      </c>
      <c r="CV23" s="5" t="s">
        <v>71</v>
      </c>
      <c r="CW23" s="5" t="s">
        <v>71</v>
      </c>
      <c r="CX23" s="5" t="s">
        <v>71</v>
      </c>
      <c r="CY23" s="5" t="s">
        <v>71</v>
      </c>
      <c r="CZ23" s="5" t="s">
        <v>71</v>
      </c>
      <c r="DA23" s="5" t="s">
        <v>71</v>
      </c>
      <c r="DB23" s="5" t="s">
        <v>71</v>
      </c>
      <c r="DC23" s="5" t="s">
        <v>71</v>
      </c>
      <c r="DD23" s="5" t="s">
        <v>71</v>
      </c>
      <c r="DE23" s="5" t="s">
        <v>71</v>
      </c>
      <c r="DF23" s="5" t="s">
        <v>71</v>
      </c>
      <c r="DG23" s="5" t="s">
        <v>71</v>
      </c>
      <c r="DH23" s="5" t="s">
        <v>71</v>
      </c>
      <c r="DI23" s="5" t="s">
        <v>71</v>
      </c>
      <c r="DJ23" s="5" t="s">
        <v>71</v>
      </c>
      <c r="DK23" s="5" t="s">
        <v>71</v>
      </c>
      <c r="DL23" s="5" t="s">
        <v>71</v>
      </c>
      <c r="DM23" s="5" t="s">
        <v>71</v>
      </c>
      <c r="DN23" s="5" t="s">
        <v>71</v>
      </c>
      <c r="DO23" s="5" t="s">
        <v>71</v>
      </c>
      <c r="DP23" s="5" t="s">
        <v>71</v>
      </c>
    </row>
    <row r="24" spans="1:120" hidden="1" outlineLevel="1" x14ac:dyDescent="0.2">
      <c r="A24" s="6">
        <f t="shared" si="0"/>
        <v>24</v>
      </c>
      <c r="B24" s="18" t="s">
        <v>46</v>
      </c>
      <c r="C24" s="5" t="s">
        <v>71</v>
      </c>
      <c r="D24" s="5" t="s">
        <v>123</v>
      </c>
      <c r="E24" s="5" t="s">
        <v>82</v>
      </c>
      <c r="F24" s="5" t="s">
        <v>83</v>
      </c>
      <c r="G24" s="5" t="s">
        <v>83</v>
      </c>
      <c r="H24" s="5" t="s">
        <v>114</v>
      </c>
      <c r="I24" s="5" t="s">
        <v>60</v>
      </c>
      <c r="J24" s="5" t="s">
        <v>83</v>
      </c>
      <c r="K24" s="5" t="s">
        <v>210</v>
      </c>
      <c r="L24" s="5" t="s">
        <v>211</v>
      </c>
      <c r="M24" s="5" t="s">
        <v>83</v>
      </c>
      <c r="N24" s="5" t="s">
        <v>212</v>
      </c>
      <c r="O24" s="5" t="s">
        <v>213</v>
      </c>
      <c r="P24" s="5" t="s">
        <v>71</v>
      </c>
      <c r="Q24" s="5" t="s">
        <v>71</v>
      </c>
      <c r="R24" s="5" t="s">
        <v>71</v>
      </c>
      <c r="S24" s="5" t="s">
        <v>83</v>
      </c>
      <c r="T24" s="5" t="s">
        <v>83</v>
      </c>
      <c r="U24" s="5" t="s">
        <v>83</v>
      </c>
      <c r="V24" s="5" t="s">
        <v>83</v>
      </c>
      <c r="W24" s="5" t="s">
        <v>302</v>
      </c>
      <c r="X24" s="5" t="s">
        <v>71</v>
      </c>
      <c r="Y24" s="5" t="s">
        <v>71</v>
      </c>
      <c r="Z24" s="5" t="s">
        <v>83</v>
      </c>
      <c r="AA24" s="5" t="s">
        <v>123</v>
      </c>
      <c r="AB24" s="5" t="s">
        <v>71</v>
      </c>
      <c r="AC24" s="5" t="s">
        <v>71</v>
      </c>
      <c r="AD24" s="5" t="s">
        <v>71</v>
      </c>
      <c r="AE24" s="45" t="s">
        <v>83</v>
      </c>
      <c r="AF24" s="5" t="s">
        <v>83</v>
      </c>
      <c r="AG24" s="5" t="s">
        <v>83</v>
      </c>
      <c r="AH24" s="5" t="s">
        <v>348</v>
      </c>
      <c r="AI24" s="5" t="s">
        <v>83</v>
      </c>
      <c r="AJ24" s="5" t="s">
        <v>83</v>
      </c>
      <c r="AK24" s="5" t="s">
        <v>123</v>
      </c>
      <c r="AL24" s="5" t="s">
        <v>83</v>
      </c>
      <c r="AM24" s="5" t="s">
        <v>83</v>
      </c>
      <c r="AN24" s="5" t="s">
        <v>379</v>
      </c>
      <c r="AO24" s="5" t="s">
        <v>379</v>
      </c>
      <c r="AP24" s="5" t="s">
        <v>123</v>
      </c>
      <c r="AQ24" s="5" t="s">
        <v>71</v>
      </c>
      <c r="AR24" s="5" t="s">
        <v>71</v>
      </c>
      <c r="AS24" s="5" t="s">
        <v>71</v>
      </c>
      <c r="AT24" s="5" t="s">
        <v>71</v>
      </c>
      <c r="AU24" s="5" t="s">
        <v>71</v>
      </c>
      <c r="AV24" s="5" t="s">
        <v>71</v>
      </c>
      <c r="AW24" s="5" t="s">
        <v>71</v>
      </c>
      <c r="AX24" s="5" t="s">
        <v>71</v>
      </c>
      <c r="AY24" s="5" t="s">
        <v>123</v>
      </c>
      <c r="AZ24" s="5" t="s">
        <v>71</v>
      </c>
      <c r="BA24" s="5" t="s">
        <v>71</v>
      </c>
      <c r="BB24" s="45" t="s">
        <v>166</v>
      </c>
      <c r="BC24" s="5" t="s">
        <v>179</v>
      </c>
      <c r="BD24" s="5" t="s">
        <v>71</v>
      </c>
      <c r="BE24" s="5" t="s">
        <v>71</v>
      </c>
      <c r="BF24" s="5" t="s">
        <v>71</v>
      </c>
      <c r="BG24" s="5" t="s">
        <v>71</v>
      </c>
      <c r="BH24" s="5" t="s">
        <v>71</v>
      </c>
      <c r="BI24" s="5" t="s">
        <v>71</v>
      </c>
      <c r="BJ24" s="5" t="s">
        <v>71</v>
      </c>
      <c r="BK24" s="5" t="s">
        <v>71</v>
      </c>
      <c r="BL24" s="5" t="s">
        <v>71</v>
      </c>
      <c r="BM24" s="5" t="s">
        <v>71</v>
      </c>
      <c r="BN24" s="5" t="s">
        <v>71</v>
      </c>
      <c r="BO24" s="5" t="s">
        <v>71</v>
      </c>
      <c r="BP24" s="5" t="s">
        <v>71</v>
      </c>
      <c r="BQ24" s="5" t="s">
        <v>71</v>
      </c>
      <c r="BR24" s="5" t="s">
        <v>71</v>
      </c>
      <c r="BS24" s="5" t="s">
        <v>71</v>
      </c>
      <c r="BT24" s="5" t="s">
        <v>71</v>
      </c>
      <c r="BU24" s="5" t="s">
        <v>71</v>
      </c>
      <c r="BV24" s="5" t="s">
        <v>71</v>
      </c>
      <c r="BW24" s="5" t="s">
        <v>71</v>
      </c>
      <c r="BX24" s="5" t="s">
        <v>71</v>
      </c>
      <c r="BY24" s="5" t="s">
        <v>71</v>
      </c>
      <c r="BZ24" s="5" t="s">
        <v>71</v>
      </c>
      <c r="CA24" s="5" t="s">
        <v>71</v>
      </c>
      <c r="CB24" s="5" t="s">
        <v>71</v>
      </c>
      <c r="CC24" s="5" t="s">
        <v>71</v>
      </c>
      <c r="CD24" s="5" t="s">
        <v>71</v>
      </c>
      <c r="CE24" s="5" t="s">
        <v>71</v>
      </c>
      <c r="CF24" s="5" t="s">
        <v>71</v>
      </c>
      <c r="CG24" s="5" t="s">
        <v>71</v>
      </c>
      <c r="CH24" s="5" t="s">
        <v>71</v>
      </c>
      <c r="CI24" s="5" t="s">
        <v>71</v>
      </c>
      <c r="CJ24" s="5" t="s">
        <v>71</v>
      </c>
      <c r="CK24" s="5" t="s">
        <v>71</v>
      </c>
      <c r="CL24" s="5" t="s">
        <v>71</v>
      </c>
      <c r="CM24" s="5" t="s">
        <v>71</v>
      </c>
      <c r="CN24" s="5" t="s">
        <v>71</v>
      </c>
      <c r="CO24" s="5" t="s">
        <v>71</v>
      </c>
      <c r="CP24" s="5" t="s">
        <v>71</v>
      </c>
      <c r="CQ24" s="5" t="s">
        <v>71</v>
      </c>
      <c r="CR24" s="5" t="s">
        <v>71</v>
      </c>
      <c r="CS24" s="5" t="s">
        <v>71</v>
      </c>
      <c r="CT24" s="5" t="s">
        <v>71</v>
      </c>
      <c r="CU24" s="5" t="s">
        <v>71</v>
      </c>
      <c r="CV24" s="5" t="s">
        <v>71</v>
      </c>
      <c r="CW24" s="5" t="s">
        <v>71</v>
      </c>
      <c r="CX24" s="5" t="s">
        <v>71</v>
      </c>
      <c r="CY24" s="5" t="s">
        <v>71</v>
      </c>
      <c r="CZ24" s="5" t="s">
        <v>71</v>
      </c>
      <c r="DA24" s="5" t="s">
        <v>71</v>
      </c>
      <c r="DB24" s="5" t="s">
        <v>71</v>
      </c>
      <c r="DC24" s="5" t="s">
        <v>71</v>
      </c>
      <c r="DD24" s="5" t="s">
        <v>71</v>
      </c>
      <c r="DE24" s="5" t="s">
        <v>71</v>
      </c>
      <c r="DF24" s="5" t="s">
        <v>71</v>
      </c>
      <c r="DG24" s="5" t="s">
        <v>71</v>
      </c>
      <c r="DH24" s="5" t="s">
        <v>71</v>
      </c>
      <c r="DI24" s="5" t="s">
        <v>71</v>
      </c>
      <c r="DJ24" s="5" t="s">
        <v>71</v>
      </c>
      <c r="DK24" s="5" t="s">
        <v>71</v>
      </c>
      <c r="DL24" s="5" t="s">
        <v>71</v>
      </c>
      <c r="DM24" s="5" t="s">
        <v>71</v>
      </c>
      <c r="DN24" s="5" t="s">
        <v>71</v>
      </c>
      <c r="DO24" s="5" t="s">
        <v>71</v>
      </c>
      <c r="DP24" s="5" t="s">
        <v>71</v>
      </c>
    </row>
    <row r="25" spans="1:120" ht="25.5" hidden="1" outlineLevel="1" x14ac:dyDescent="0.2">
      <c r="A25" s="6">
        <f t="shared" si="0"/>
        <v>25</v>
      </c>
      <c r="B25" s="18" t="s">
        <v>22</v>
      </c>
      <c r="C25" s="5" t="s">
        <v>71</v>
      </c>
      <c r="D25" s="5" t="s">
        <v>83</v>
      </c>
      <c r="E25" s="5" t="s">
        <v>83</v>
      </c>
      <c r="F25" s="5" t="s">
        <v>83</v>
      </c>
      <c r="G25" s="5" t="s">
        <v>4873</v>
      </c>
      <c r="H25" s="5" t="s">
        <v>83</v>
      </c>
      <c r="I25" s="5" t="s">
        <v>5314</v>
      </c>
      <c r="J25" s="5" t="s">
        <v>5315</v>
      </c>
      <c r="K25" s="5" t="s">
        <v>214</v>
      </c>
      <c r="L25" s="5" t="s">
        <v>83</v>
      </c>
      <c r="M25" s="5" t="s">
        <v>83</v>
      </c>
      <c r="N25" s="5" t="s">
        <v>83</v>
      </c>
      <c r="O25" s="5" t="s">
        <v>215</v>
      </c>
      <c r="P25" s="5" t="s">
        <v>71</v>
      </c>
      <c r="Q25" s="5" t="s">
        <v>71</v>
      </c>
      <c r="R25" s="5" t="s">
        <v>71</v>
      </c>
      <c r="S25" s="5" t="s">
        <v>83</v>
      </c>
      <c r="T25" s="5" t="s">
        <v>83</v>
      </c>
      <c r="U25" s="5" t="s">
        <v>83</v>
      </c>
      <c r="V25" s="5" t="s">
        <v>83</v>
      </c>
      <c r="W25" s="5" t="s">
        <v>83</v>
      </c>
      <c r="X25" s="5" t="s">
        <v>71</v>
      </c>
      <c r="Y25" s="5" t="s">
        <v>71</v>
      </c>
      <c r="Z25" s="5" t="s">
        <v>503</v>
      </c>
      <c r="AA25" s="5" t="s">
        <v>5280</v>
      </c>
      <c r="AB25" s="5" t="s">
        <v>71</v>
      </c>
      <c r="AC25" s="5" t="s">
        <v>71</v>
      </c>
      <c r="AD25" s="5" t="s">
        <v>71</v>
      </c>
      <c r="AE25" s="5" t="s">
        <v>83</v>
      </c>
      <c r="AF25" s="5" t="s">
        <v>83</v>
      </c>
      <c r="AG25" s="5" t="s">
        <v>83</v>
      </c>
      <c r="AH25" s="5" t="s">
        <v>83</v>
      </c>
      <c r="AI25" s="5" t="s">
        <v>83</v>
      </c>
      <c r="AJ25" s="5" t="s">
        <v>5121</v>
      </c>
      <c r="AK25" s="5" t="s">
        <v>5129</v>
      </c>
      <c r="AL25" s="5" t="s">
        <v>5138</v>
      </c>
      <c r="AM25" s="5" t="s">
        <v>5148</v>
      </c>
      <c r="AN25" s="5" t="s">
        <v>83</v>
      </c>
      <c r="AO25" s="5" t="s">
        <v>5166</v>
      </c>
      <c r="AP25" s="5" t="s">
        <v>83</v>
      </c>
      <c r="AQ25" s="5" t="s">
        <v>71</v>
      </c>
      <c r="AR25" s="5" t="s">
        <v>71</v>
      </c>
      <c r="AS25" s="5" t="s">
        <v>71</v>
      </c>
      <c r="AT25" s="5" t="s">
        <v>71</v>
      </c>
      <c r="AU25" s="5" t="s">
        <v>71</v>
      </c>
      <c r="AV25" s="5" t="s">
        <v>71</v>
      </c>
      <c r="AW25" s="5" t="s">
        <v>71</v>
      </c>
      <c r="AX25" s="5" t="s">
        <v>71</v>
      </c>
      <c r="AY25" s="5" t="s">
        <v>126</v>
      </c>
      <c r="AZ25" s="5" t="s">
        <v>71</v>
      </c>
      <c r="BA25" s="5" t="s">
        <v>71</v>
      </c>
      <c r="BB25" s="5" t="s">
        <v>71</v>
      </c>
      <c r="BC25" s="5" t="s">
        <v>71</v>
      </c>
      <c r="BD25" s="5" t="s">
        <v>71</v>
      </c>
      <c r="BE25" s="5" t="s">
        <v>71</v>
      </c>
      <c r="BF25" s="5" t="s">
        <v>71</v>
      </c>
      <c r="BG25" s="5" t="s">
        <v>71</v>
      </c>
      <c r="BH25" s="5" t="s">
        <v>71</v>
      </c>
      <c r="BI25" s="5" t="s">
        <v>71</v>
      </c>
      <c r="BJ25" s="5" t="s">
        <v>71</v>
      </c>
      <c r="BK25" s="5" t="s">
        <v>71</v>
      </c>
      <c r="BL25" s="5" t="s">
        <v>71</v>
      </c>
      <c r="BM25" s="5" t="s">
        <v>71</v>
      </c>
      <c r="BN25" s="5" t="s">
        <v>71</v>
      </c>
      <c r="BO25" s="5" t="s">
        <v>71</v>
      </c>
      <c r="BP25" s="5" t="s">
        <v>71</v>
      </c>
      <c r="BQ25" s="5" t="s">
        <v>71</v>
      </c>
      <c r="BR25" s="5" t="s">
        <v>71</v>
      </c>
      <c r="BS25" s="5" t="s">
        <v>71</v>
      </c>
      <c r="BT25" s="5" t="s">
        <v>71</v>
      </c>
      <c r="BU25" s="5" t="s">
        <v>71</v>
      </c>
      <c r="BV25" s="5" t="s">
        <v>71</v>
      </c>
      <c r="BW25" s="5" t="s">
        <v>71</v>
      </c>
      <c r="BX25" s="5" t="s">
        <v>71</v>
      </c>
      <c r="BY25" s="5" t="s">
        <v>71</v>
      </c>
      <c r="BZ25" s="5" t="s">
        <v>71</v>
      </c>
      <c r="CA25" s="5" t="s">
        <v>71</v>
      </c>
      <c r="CB25" s="5" t="s">
        <v>71</v>
      </c>
      <c r="CC25" s="5" t="s">
        <v>71</v>
      </c>
      <c r="CD25" s="5" t="s">
        <v>71</v>
      </c>
      <c r="CE25" s="5" t="s">
        <v>71</v>
      </c>
      <c r="CF25" s="5" t="s">
        <v>71</v>
      </c>
      <c r="CG25" s="5" t="s">
        <v>71</v>
      </c>
      <c r="CH25" s="5" t="s">
        <v>71</v>
      </c>
      <c r="CI25" s="5" t="s">
        <v>71</v>
      </c>
      <c r="CJ25" s="5" t="s">
        <v>71</v>
      </c>
      <c r="CK25" s="5" t="s">
        <v>71</v>
      </c>
      <c r="CL25" s="5" t="s">
        <v>71</v>
      </c>
      <c r="CM25" s="5" t="s">
        <v>71</v>
      </c>
      <c r="CN25" s="5" t="s">
        <v>71</v>
      </c>
      <c r="CO25" s="5" t="s">
        <v>71</v>
      </c>
      <c r="CP25" s="5" t="s">
        <v>71</v>
      </c>
      <c r="CQ25" s="5" t="s">
        <v>71</v>
      </c>
      <c r="CR25" s="5" t="s">
        <v>71</v>
      </c>
      <c r="CS25" s="5" t="s">
        <v>71</v>
      </c>
      <c r="CT25" s="5" t="s">
        <v>71</v>
      </c>
      <c r="CU25" s="5" t="s">
        <v>71</v>
      </c>
      <c r="CV25" s="5" t="s">
        <v>71</v>
      </c>
      <c r="CW25" s="5" t="s">
        <v>71</v>
      </c>
      <c r="CX25" s="5" t="s">
        <v>71</v>
      </c>
      <c r="CY25" s="5" t="s">
        <v>71</v>
      </c>
      <c r="CZ25" s="5" t="s">
        <v>71</v>
      </c>
      <c r="DA25" s="5" t="s">
        <v>71</v>
      </c>
      <c r="DB25" s="5" t="s">
        <v>71</v>
      </c>
      <c r="DC25" s="5" t="s">
        <v>71</v>
      </c>
      <c r="DD25" s="5" t="s">
        <v>71</v>
      </c>
      <c r="DE25" s="5" t="s">
        <v>71</v>
      </c>
      <c r="DF25" s="5" t="s">
        <v>71</v>
      </c>
      <c r="DG25" s="5" t="s">
        <v>71</v>
      </c>
      <c r="DH25" s="5" t="s">
        <v>71</v>
      </c>
      <c r="DI25" s="5" t="s">
        <v>71</v>
      </c>
      <c r="DJ25" s="5" t="s">
        <v>71</v>
      </c>
      <c r="DK25" s="5" t="s">
        <v>71</v>
      </c>
      <c r="DL25" s="5" t="s">
        <v>71</v>
      </c>
      <c r="DM25" s="5" t="s">
        <v>71</v>
      </c>
      <c r="DN25" s="5" t="s">
        <v>71</v>
      </c>
      <c r="DO25" s="5" t="s">
        <v>71</v>
      </c>
      <c r="DP25" s="5" t="s">
        <v>71</v>
      </c>
    </row>
    <row r="26" spans="1:120" hidden="1" outlineLevel="1" x14ac:dyDescent="0.2">
      <c r="A26" s="6">
        <f t="shared" si="0"/>
        <v>26</v>
      </c>
      <c r="B26" s="18" t="s">
        <v>75</v>
      </c>
      <c r="C26" s="5" t="s">
        <v>71</v>
      </c>
      <c r="D26" s="5" t="s">
        <v>83</v>
      </c>
      <c r="E26" s="5" t="s">
        <v>83</v>
      </c>
      <c r="F26" s="5" t="s">
        <v>83</v>
      </c>
      <c r="G26" s="5" t="s">
        <v>83</v>
      </c>
      <c r="H26" s="5" t="s">
        <v>83</v>
      </c>
      <c r="I26" s="5" t="s">
        <v>83</v>
      </c>
      <c r="J26" s="5" t="s">
        <v>83</v>
      </c>
      <c r="K26" s="5" t="s">
        <v>83</v>
      </c>
      <c r="L26" s="5" t="s">
        <v>83</v>
      </c>
      <c r="M26" s="5" t="s">
        <v>83</v>
      </c>
      <c r="N26" s="5" t="s">
        <v>83</v>
      </c>
      <c r="O26" s="5" t="s">
        <v>83</v>
      </c>
      <c r="P26" s="5" t="s">
        <v>71</v>
      </c>
      <c r="Q26" s="5" t="s">
        <v>71</v>
      </c>
      <c r="R26" s="5" t="s">
        <v>71</v>
      </c>
      <c r="S26" s="5" t="s">
        <v>83</v>
      </c>
      <c r="T26" s="5" t="s">
        <v>83</v>
      </c>
      <c r="U26" s="5" t="s">
        <v>83</v>
      </c>
      <c r="V26" s="5" t="s">
        <v>83</v>
      </c>
      <c r="W26" s="5" t="s">
        <v>83</v>
      </c>
      <c r="X26" s="5" t="s">
        <v>71</v>
      </c>
      <c r="Y26" s="5" t="s">
        <v>71</v>
      </c>
      <c r="Z26" s="5" t="s">
        <v>83</v>
      </c>
      <c r="AA26" s="5" t="s">
        <v>83</v>
      </c>
      <c r="AB26" s="5" t="s">
        <v>71</v>
      </c>
      <c r="AC26" s="5" t="s">
        <v>71</v>
      </c>
      <c r="AD26" s="5" t="s">
        <v>71</v>
      </c>
      <c r="AE26" s="5" t="s">
        <v>83</v>
      </c>
      <c r="AF26" s="5" t="s">
        <v>83</v>
      </c>
      <c r="AG26" s="5" t="s">
        <v>83</v>
      </c>
      <c r="AH26" s="5" t="s">
        <v>83</v>
      </c>
      <c r="AI26" s="5" t="s">
        <v>83</v>
      </c>
      <c r="AJ26" s="5" t="s">
        <v>83</v>
      </c>
      <c r="AK26" s="5" t="s">
        <v>83</v>
      </c>
      <c r="AL26" s="5" t="s">
        <v>83</v>
      </c>
      <c r="AM26" s="5" t="s">
        <v>83</v>
      </c>
      <c r="AN26" s="5" t="s">
        <v>83</v>
      </c>
      <c r="AO26" s="5" t="s">
        <v>5167</v>
      </c>
      <c r="AP26" s="5" t="s">
        <v>83</v>
      </c>
      <c r="AQ26" s="5" t="s">
        <v>71</v>
      </c>
      <c r="AR26" s="5" t="s">
        <v>71</v>
      </c>
      <c r="AS26" s="5" t="s">
        <v>71</v>
      </c>
      <c r="AT26" s="5" t="s">
        <v>71</v>
      </c>
      <c r="AU26" s="5" t="s">
        <v>71</v>
      </c>
      <c r="AV26" s="5" t="s">
        <v>71</v>
      </c>
      <c r="AW26" s="5" t="s">
        <v>71</v>
      </c>
      <c r="AX26" s="5" t="s">
        <v>71</v>
      </c>
      <c r="AY26" s="5" t="s">
        <v>83</v>
      </c>
      <c r="AZ26" s="5" t="s">
        <v>71</v>
      </c>
      <c r="BA26" s="5" t="s">
        <v>71</v>
      </c>
      <c r="BB26" s="5" t="s">
        <v>71</v>
      </c>
      <c r="BC26" s="5" t="s">
        <v>71</v>
      </c>
      <c r="BD26" s="5" t="s">
        <v>71</v>
      </c>
      <c r="BE26" s="5" t="s">
        <v>71</v>
      </c>
      <c r="BF26" s="5" t="s">
        <v>71</v>
      </c>
      <c r="BG26" s="5" t="s">
        <v>71</v>
      </c>
      <c r="BH26" s="5" t="s">
        <v>71</v>
      </c>
      <c r="BI26" s="5" t="s">
        <v>71</v>
      </c>
      <c r="BJ26" s="5" t="s">
        <v>71</v>
      </c>
      <c r="BK26" s="5" t="s">
        <v>71</v>
      </c>
      <c r="BL26" s="5" t="s">
        <v>71</v>
      </c>
      <c r="BM26" s="5" t="s">
        <v>71</v>
      </c>
      <c r="BN26" s="5" t="s">
        <v>71</v>
      </c>
      <c r="BO26" s="5" t="s">
        <v>71</v>
      </c>
      <c r="BP26" s="5" t="s">
        <v>71</v>
      </c>
      <c r="BQ26" s="5" t="s">
        <v>71</v>
      </c>
      <c r="BR26" s="5" t="s">
        <v>71</v>
      </c>
      <c r="BS26" s="5" t="s">
        <v>71</v>
      </c>
      <c r="BT26" s="5" t="s">
        <v>71</v>
      </c>
      <c r="BU26" s="5" t="s">
        <v>71</v>
      </c>
      <c r="BV26" s="5" t="s">
        <v>71</v>
      </c>
      <c r="BW26" s="5" t="s">
        <v>71</v>
      </c>
      <c r="BX26" s="5" t="s">
        <v>71</v>
      </c>
      <c r="BY26" s="5" t="s">
        <v>71</v>
      </c>
      <c r="BZ26" s="5" t="s">
        <v>71</v>
      </c>
      <c r="CA26" s="5" t="s">
        <v>71</v>
      </c>
      <c r="CB26" s="5" t="s">
        <v>71</v>
      </c>
      <c r="CC26" s="5" t="s">
        <v>71</v>
      </c>
      <c r="CD26" s="5" t="s">
        <v>71</v>
      </c>
      <c r="CE26" s="5" t="s">
        <v>71</v>
      </c>
      <c r="CF26" s="5" t="s">
        <v>71</v>
      </c>
      <c r="CG26" s="5" t="s">
        <v>71</v>
      </c>
      <c r="CH26" s="5" t="s">
        <v>71</v>
      </c>
      <c r="CI26" s="5" t="s">
        <v>71</v>
      </c>
      <c r="CJ26" s="5" t="s">
        <v>71</v>
      </c>
      <c r="CK26" s="5" t="s">
        <v>71</v>
      </c>
      <c r="CL26" s="5" t="s">
        <v>71</v>
      </c>
      <c r="CM26" s="5" t="s">
        <v>71</v>
      </c>
      <c r="CN26" s="5" t="s">
        <v>71</v>
      </c>
      <c r="CO26" s="5" t="s">
        <v>71</v>
      </c>
      <c r="CP26" s="5" t="s">
        <v>71</v>
      </c>
      <c r="CQ26" s="5" t="s">
        <v>71</v>
      </c>
      <c r="CR26" s="5" t="s">
        <v>71</v>
      </c>
      <c r="CS26" s="5" t="s">
        <v>71</v>
      </c>
      <c r="CT26" s="5" t="s">
        <v>71</v>
      </c>
      <c r="CU26" s="5" t="s">
        <v>71</v>
      </c>
      <c r="CV26" s="5" t="s">
        <v>71</v>
      </c>
      <c r="CW26" s="5" t="s">
        <v>71</v>
      </c>
      <c r="CX26" s="5" t="s">
        <v>71</v>
      </c>
      <c r="CY26" s="5" t="s">
        <v>71</v>
      </c>
      <c r="CZ26" s="5" t="s">
        <v>71</v>
      </c>
      <c r="DA26" s="5" t="s">
        <v>71</v>
      </c>
      <c r="DB26" s="5" t="s">
        <v>71</v>
      </c>
      <c r="DC26" s="5" t="s">
        <v>71</v>
      </c>
      <c r="DD26" s="5" t="s">
        <v>71</v>
      </c>
      <c r="DE26" s="5" t="s">
        <v>71</v>
      </c>
      <c r="DF26" s="5" t="s">
        <v>71</v>
      </c>
      <c r="DG26" s="5" t="s">
        <v>71</v>
      </c>
      <c r="DH26" s="5" t="s">
        <v>71</v>
      </c>
      <c r="DI26" s="5" t="s">
        <v>71</v>
      </c>
      <c r="DJ26" s="5" t="s">
        <v>71</v>
      </c>
      <c r="DK26" s="5" t="s">
        <v>71</v>
      </c>
      <c r="DL26" s="5" t="s">
        <v>71</v>
      </c>
      <c r="DM26" s="5" t="s">
        <v>71</v>
      </c>
      <c r="DN26" s="5" t="s">
        <v>71</v>
      </c>
      <c r="DO26" s="5" t="s">
        <v>71</v>
      </c>
      <c r="DP26" s="5" t="s">
        <v>71</v>
      </c>
    </row>
    <row r="27" spans="1:120" hidden="1" outlineLevel="1" x14ac:dyDescent="0.2">
      <c r="A27" s="6">
        <f t="shared" si="0"/>
        <v>27</v>
      </c>
      <c r="B27" s="18" t="s">
        <v>76</v>
      </c>
      <c r="C27" s="5" t="s">
        <v>71</v>
      </c>
      <c r="D27" s="5" t="s">
        <v>83</v>
      </c>
      <c r="E27" s="5" t="s">
        <v>83</v>
      </c>
      <c r="F27" s="5" t="s">
        <v>83</v>
      </c>
      <c r="G27" s="5" t="s">
        <v>83</v>
      </c>
      <c r="H27" s="5" t="s">
        <v>83</v>
      </c>
      <c r="I27" s="5" t="s">
        <v>83</v>
      </c>
      <c r="J27" s="5" t="s">
        <v>83</v>
      </c>
      <c r="K27" s="5" t="s">
        <v>83</v>
      </c>
      <c r="L27" s="5" t="s">
        <v>83</v>
      </c>
      <c r="M27" s="5" t="s">
        <v>83</v>
      </c>
      <c r="N27" s="5" t="s">
        <v>83</v>
      </c>
      <c r="O27" s="5" t="s">
        <v>5316</v>
      </c>
      <c r="P27" s="5" t="s">
        <v>71</v>
      </c>
      <c r="Q27" s="5" t="s">
        <v>71</v>
      </c>
      <c r="R27" s="5" t="s">
        <v>71</v>
      </c>
      <c r="S27" s="5" t="s">
        <v>83</v>
      </c>
      <c r="T27" s="5" t="s">
        <v>83</v>
      </c>
      <c r="U27" s="5" t="s">
        <v>83</v>
      </c>
      <c r="V27" s="5" t="s">
        <v>83</v>
      </c>
      <c r="W27" s="5" t="s">
        <v>83</v>
      </c>
      <c r="X27" s="5" t="s">
        <v>71</v>
      </c>
      <c r="Y27" s="5" t="s">
        <v>71</v>
      </c>
      <c r="Z27" s="5" t="s">
        <v>83</v>
      </c>
      <c r="AA27" s="5" t="s">
        <v>83</v>
      </c>
      <c r="AB27" s="5" t="s">
        <v>71</v>
      </c>
      <c r="AC27" s="5" t="s">
        <v>71</v>
      </c>
      <c r="AD27" s="5" t="s">
        <v>71</v>
      </c>
      <c r="AE27" s="5" t="s">
        <v>83</v>
      </c>
      <c r="AF27" s="5" t="s">
        <v>83</v>
      </c>
      <c r="AG27" s="5" t="s">
        <v>83</v>
      </c>
      <c r="AH27" s="5" t="s">
        <v>83</v>
      </c>
      <c r="AI27" s="5" t="s">
        <v>83</v>
      </c>
      <c r="AJ27" s="5" t="s">
        <v>83</v>
      </c>
      <c r="AK27" s="5" t="s">
        <v>83</v>
      </c>
      <c r="AL27" s="5" t="s">
        <v>83</v>
      </c>
      <c r="AM27" s="5" t="s">
        <v>83</v>
      </c>
      <c r="AN27" s="5" t="s">
        <v>83</v>
      </c>
      <c r="AO27" s="5" t="s">
        <v>5168</v>
      </c>
      <c r="AP27" s="5" t="s">
        <v>83</v>
      </c>
      <c r="AQ27" s="5" t="s">
        <v>71</v>
      </c>
      <c r="AR27" s="5" t="s">
        <v>71</v>
      </c>
      <c r="AS27" s="5" t="s">
        <v>71</v>
      </c>
      <c r="AT27" s="5" t="s">
        <v>71</v>
      </c>
      <c r="AU27" s="5" t="s">
        <v>71</v>
      </c>
      <c r="AV27" s="5" t="s">
        <v>71</v>
      </c>
      <c r="AW27" s="5" t="s">
        <v>71</v>
      </c>
      <c r="AX27" s="5" t="s">
        <v>71</v>
      </c>
      <c r="AY27" s="5" t="s">
        <v>83</v>
      </c>
      <c r="AZ27" s="5" t="s">
        <v>71</v>
      </c>
      <c r="BA27" s="5" t="s">
        <v>71</v>
      </c>
      <c r="BB27" s="5" t="s">
        <v>71</v>
      </c>
      <c r="BC27" s="5" t="s">
        <v>71</v>
      </c>
      <c r="BD27" s="5" t="s">
        <v>71</v>
      </c>
      <c r="BE27" s="5" t="s">
        <v>71</v>
      </c>
      <c r="BF27" s="5" t="s">
        <v>71</v>
      </c>
      <c r="BG27" s="5" t="s">
        <v>71</v>
      </c>
      <c r="BH27" s="5" t="s">
        <v>71</v>
      </c>
      <c r="BI27" s="5" t="s">
        <v>71</v>
      </c>
      <c r="BJ27" s="5" t="s">
        <v>71</v>
      </c>
      <c r="BK27" s="5" t="s">
        <v>71</v>
      </c>
      <c r="BL27" s="5" t="s">
        <v>71</v>
      </c>
      <c r="BM27" s="5" t="s">
        <v>71</v>
      </c>
      <c r="BN27" s="5" t="s">
        <v>71</v>
      </c>
      <c r="BO27" s="5" t="s">
        <v>71</v>
      </c>
      <c r="BP27" s="5" t="s">
        <v>71</v>
      </c>
      <c r="BQ27" s="5" t="s">
        <v>71</v>
      </c>
      <c r="BR27" s="5" t="s">
        <v>71</v>
      </c>
      <c r="BS27" s="5" t="s">
        <v>71</v>
      </c>
      <c r="BT27" s="5" t="s">
        <v>71</v>
      </c>
      <c r="BU27" s="5" t="s">
        <v>71</v>
      </c>
      <c r="BV27" s="5" t="s">
        <v>71</v>
      </c>
      <c r="BW27" s="5" t="s">
        <v>71</v>
      </c>
      <c r="BX27" s="5" t="s">
        <v>71</v>
      </c>
      <c r="BY27" s="5" t="s">
        <v>71</v>
      </c>
      <c r="BZ27" s="5" t="s">
        <v>71</v>
      </c>
      <c r="CA27" s="5" t="s">
        <v>71</v>
      </c>
      <c r="CB27" s="5" t="s">
        <v>71</v>
      </c>
      <c r="CC27" s="5" t="s">
        <v>71</v>
      </c>
      <c r="CD27" s="5" t="s">
        <v>71</v>
      </c>
      <c r="CE27" s="5" t="s">
        <v>71</v>
      </c>
      <c r="CF27" s="5" t="s">
        <v>71</v>
      </c>
      <c r="CG27" s="5" t="s">
        <v>71</v>
      </c>
      <c r="CH27" s="5" t="s">
        <v>71</v>
      </c>
      <c r="CI27" s="5" t="s">
        <v>71</v>
      </c>
      <c r="CJ27" s="5" t="s">
        <v>71</v>
      </c>
      <c r="CK27" s="5" t="s">
        <v>71</v>
      </c>
      <c r="CL27" s="5" t="s">
        <v>71</v>
      </c>
      <c r="CM27" s="5" t="s">
        <v>71</v>
      </c>
      <c r="CN27" s="5" t="s">
        <v>71</v>
      </c>
      <c r="CO27" s="5" t="s">
        <v>71</v>
      </c>
      <c r="CP27" s="5" t="s">
        <v>71</v>
      </c>
      <c r="CQ27" s="5" t="s">
        <v>71</v>
      </c>
      <c r="CR27" s="5" t="s">
        <v>71</v>
      </c>
      <c r="CS27" s="5" t="s">
        <v>71</v>
      </c>
      <c r="CT27" s="5" t="s">
        <v>71</v>
      </c>
      <c r="CU27" s="5" t="s">
        <v>71</v>
      </c>
      <c r="CV27" s="5" t="s">
        <v>71</v>
      </c>
      <c r="CW27" s="5" t="s">
        <v>71</v>
      </c>
      <c r="CX27" s="5" t="s">
        <v>71</v>
      </c>
      <c r="CY27" s="5" t="s">
        <v>71</v>
      </c>
      <c r="CZ27" s="5" t="s">
        <v>71</v>
      </c>
      <c r="DA27" s="5" t="s">
        <v>71</v>
      </c>
      <c r="DB27" s="5" t="s">
        <v>71</v>
      </c>
      <c r="DC27" s="5" t="s">
        <v>71</v>
      </c>
      <c r="DD27" s="5" t="s">
        <v>71</v>
      </c>
      <c r="DE27" s="5" t="s">
        <v>71</v>
      </c>
      <c r="DF27" s="5" t="s">
        <v>71</v>
      </c>
      <c r="DG27" s="5" t="s">
        <v>71</v>
      </c>
      <c r="DH27" s="5" t="s">
        <v>71</v>
      </c>
      <c r="DI27" s="5" t="s">
        <v>71</v>
      </c>
      <c r="DJ27" s="5" t="s">
        <v>71</v>
      </c>
      <c r="DK27" s="5" t="s">
        <v>71</v>
      </c>
      <c r="DL27" s="5" t="s">
        <v>71</v>
      </c>
      <c r="DM27" s="5" t="s">
        <v>71</v>
      </c>
      <c r="DN27" s="5" t="s">
        <v>71</v>
      </c>
      <c r="DO27" s="5" t="s">
        <v>71</v>
      </c>
      <c r="DP27" s="5" t="s">
        <v>71</v>
      </c>
    </row>
    <row r="28" spans="1:120" hidden="1" outlineLevel="1" x14ac:dyDescent="0.2">
      <c r="A28" s="6">
        <f t="shared" si="0"/>
        <v>28</v>
      </c>
      <c r="B28" s="18" t="s">
        <v>47</v>
      </c>
      <c r="C28" s="5" t="s">
        <v>71</v>
      </c>
      <c r="D28" s="5" t="s">
        <v>5109</v>
      </c>
      <c r="E28" s="5" t="s">
        <v>84</v>
      </c>
      <c r="F28" s="5" t="s">
        <v>95</v>
      </c>
      <c r="G28" s="5" t="s">
        <v>104</v>
      </c>
      <c r="H28" s="5" t="s">
        <v>115</v>
      </c>
      <c r="I28" s="5" t="s">
        <v>5317</v>
      </c>
      <c r="J28" s="5" t="s">
        <v>5318</v>
      </c>
      <c r="K28" s="5" t="s">
        <v>216</v>
      </c>
      <c r="L28" s="5" t="s">
        <v>5319</v>
      </c>
      <c r="M28" s="5" t="s">
        <v>217</v>
      </c>
      <c r="N28" s="5" t="s">
        <v>218</v>
      </c>
      <c r="O28" s="5" t="s">
        <v>219</v>
      </c>
      <c r="P28" s="41" t="s">
        <v>143</v>
      </c>
      <c r="Q28" s="41" t="s">
        <v>151</v>
      </c>
      <c r="R28" s="41" t="s">
        <v>151</v>
      </c>
      <c r="S28" s="5" t="s">
        <v>254</v>
      </c>
      <c r="T28" s="5" t="s">
        <v>263</v>
      </c>
      <c r="U28" s="5" t="s">
        <v>273</v>
      </c>
      <c r="V28" s="5" t="s">
        <v>273</v>
      </c>
      <c r="W28" s="5" t="s">
        <v>303</v>
      </c>
      <c r="X28" s="5" t="s">
        <v>5257</v>
      </c>
      <c r="Y28" s="5" t="s">
        <v>5258</v>
      </c>
      <c r="Z28" s="5" t="s">
        <v>5269</v>
      </c>
      <c r="AA28" s="5" t="s">
        <v>5281</v>
      </c>
      <c r="AB28" s="5" t="s">
        <v>71</v>
      </c>
      <c r="AC28" s="5" t="s">
        <v>71</v>
      </c>
      <c r="AD28" s="5" t="s">
        <v>71</v>
      </c>
      <c r="AE28" s="5" t="s">
        <v>158</v>
      </c>
      <c r="AF28" s="5" t="s">
        <v>327</v>
      </c>
      <c r="AG28" s="5" t="s">
        <v>337</v>
      </c>
      <c r="AH28" s="5" t="s">
        <v>349</v>
      </c>
      <c r="AI28" s="5" t="s">
        <v>361</v>
      </c>
      <c r="AJ28" s="5" t="s">
        <v>5122</v>
      </c>
      <c r="AK28" s="5" t="s">
        <v>5130</v>
      </c>
      <c r="AL28" s="5" t="s">
        <v>5139</v>
      </c>
      <c r="AM28" s="5" t="s">
        <v>5149</v>
      </c>
      <c r="AN28" s="5" t="s">
        <v>5156</v>
      </c>
      <c r="AO28" s="5" t="s">
        <v>5169</v>
      </c>
      <c r="AP28" s="5" t="s">
        <v>5182</v>
      </c>
      <c r="AQ28" s="5" t="s">
        <v>71</v>
      </c>
      <c r="AR28" s="5" t="s">
        <v>71</v>
      </c>
      <c r="AS28" s="5" t="s">
        <v>71</v>
      </c>
      <c r="AT28" s="5" t="s">
        <v>71</v>
      </c>
      <c r="AU28" s="5" t="s">
        <v>71</v>
      </c>
      <c r="AV28" s="5" t="s">
        <v>71</v>
      </c>
      <c r="AW28" s="5" t="s">
        <v>71</v>
      </c>
      <c r="AX28" s="5" t="s">
        <v>71</v>
      </c>
      <c r="AY28" s="5" t="s">
        <v>127</v>
      </c>
      <c r="AZ28" s="5" t="s">
        <v>71</v>
      </c>
      <c r="BA28" s="5" t="s">
        <v>71</v>
      </c>
      <c r="BB28" s="5" t="s">
        <v>167</v>
      </c>
      <c r="BC28" s="5" t="s">
        <v>180</v>
      </c>
      <c r="BD28" s="5" t="s">
        <v>71</v>
      </c>
      <c r="BE28" s="5" t="s">
        <v>71</v>
      </c>
      <c r="BF28" s="5" t="s">
        <v>71</v>
      </c>
      <c r="BG28" s="5" t="s">
        <v>71</v>
      </c>
      <c r="BH28" s="5" t="s">
        <v>71</v>
      </c>
      <c r="BI28" s="5" t="s">
        <v>71</v>
      </c>
      <c r="BJ28" s="5" t="s">
        <v>71</v>
      </c>
      <c r="BK28" s="5" t="s">
        <v>71</v>
      </c>
      <c r="BL28" s="5" t="s">
        <v>71</v>
      </c>
      <c r="BM28" s="5" t="s">
        <v>71</v>
      </c>
      <c r="BN28" s="5" t="s">
        <v>71</v>
      </c>
      <c r="BO28" s="5" t="s">
        <v>71</v>
      </c>
      <c r="BP28" s="5" t="s">
        <v>71</v>
      </c>
      <c r="BQ28" s="5" t="s">
        <v>71</v>
      </c>
      <c r="BR28" s="5" t="s">
        <v>71</v>
      </c>
      <c r="BS28" s="5" t="s">
        <v>71</v>
      </c>
      <c r="BT28" s="5" t="s">
        <v>71</v>
      </c>
      <c r="BU28" s="5" t="s">
        <v>71</v>
      </c>
      <c r="BV28" s="5" t="s">
        <v>71</v>
      </c>
      <c r="BW28" s="5" t="s">
        <v>71</v>
      </c>
      <c r="BX28" s="5" t="s">
        <v>71</v>
      </c>
      <c r="BY28" s="5" t="s">
        <v>71</v>
      </c>
      <c r="BZ28" s="5" t="s">
        <v>71</v>
      </c>
      <c r="CA28" s="5" t="s">
        <v>71</v>
      </c>
      <c r="CB28" s="5" t="s">
        <v>71</v>
      </c>
      <c r="CC28" s="5" t="s">
        <v>71</v>
      </c>
      <c r="CD28" s="5" t="s">
        <v>71</v>
      </c>
      <c r="CE28" s="5" t="s">
        <v>71</v>
      </c>
      <c r="CF28" s="5" t="s">
        <v>71</v>
      </c>
      <c r="CG28" s="5" t="s">
        <v>71</v>
      </c>
      <c r="CH28" s="5" t="s">
        <v>71</v>
      </c>
      <c r="CI28" s="5" t="s">
        <v>71</v>
      </c>
      <c r="CJ28" s="5" t="s">
        <v>71</v>
      </c>
      <c r="CK28" s="5" t="s">
        <v>71</v>
      </c>
      <c r="CL28" s="5" t="s">
        <v>71</v>
      </c>
      <c r="CM28" s="5" t="s">
        <v>71</v>
      </c>
      <c r="CN28" s="5" t="s">
        <v>71</v>
      </c>
      <c r="CO28" s="5" t="s">
        <v>71</v>
      </c>
      <c r="CP28" s="5" t="s">
        <v>71</v>
      </c>
      <c r="CQ28" s="5" t="s">
        <v>71</v>
      </c>
      <c r="CR28" s="5" t="s">
        <v>71</v>
      </c>
      <c r="CS28" s="5" t="s">
        <v>71</v>
      </c>
      <c r="CT28" s="5" t="s">
        <v>71</v>
      </c>
      <c r="CU28" s="5" t="s">
        <v>71</v>
      </c>
      <c r="CV28" s="5" t="s">
        <v>71</v>
      </c>
      <c r="CW28" s="5" t="s">
        <v>71</v>
      </c>
      <c r="CX28" s="5" t="s">
        <v>71</v>
      </c>
      <c r="CY28" s="5" t="s">
        <v>71</v>
      </c>
      <c r="CZ28" s="5" t="s">
        <v>71</v>
      </c>
      <c r="DA28" s="5" t="s">
        <v>71</v>
      </c>
      <c r="DB28" s="5" t="s">
        <v>71</v>
      </c>
      <c r="DC28" s="5" t="s">
        <v>71</v>
      </c>
      <c r="DD28" s="5" t="s">
        <v>71</v>
      </c>
      <c r="DE28" s="5" t="s">
        <v>71</v>
      </c>
      <c r="DF28" s="5" t="s">
        <v>71</v>
      </c>
      <c r="DG28" s="5" t="s">
        <v>71</v>
      </c>
      <c r="DH28" s="5" t="s">
        <v>71</v>
      </c>
      <c r="DI28" s="5" t="s">
        <v>71</v>
      </c>
      <c r="DJ28" s="5" t="s">
        <v>71</v>
      </c>
      <c r="DK28" s="5" t="s">
        <v>71</v>
      </c>
      <c r="DL28" s="5" t="s">
        <v>71</v>
      </c>
      <c r="DM28" s="5" t="s">
        <v>71</v>
      </c>
      <c r="DN28" s="5" t="s">
        <v>71</v>
      </c>
      <c r="DO28" s="5" t="s">
        <v>71</v>
      </c>
      <c r="DP28" s="5" t="s">
        <v>71</v>
      </c>
    </row>
    <row r="29" spans="1:120" ht="38.25" hidden="1" outlineLevel="1" x14ac:dyDescent="0.2">
      <c r="A29" s="6">
        <f t="shared" si="0"/>
        <v>29</v>
      </c>
      <c r="B29" s="18" t="s">
        <v>58</v>
      </c>
      <c r="C29" s="5" t="s">
        <v>71</v>
      </c>
      <c r="D29" s="5" t="s">
        <v>61</v>
      </c>
      <c r="E29" s="5" t="s">
        <v>85</v>
      </c>
      <c r="F29" s="5" t="s">
        <v>96</v>
      </c>
      <c r="G29" s="5" t="s">
        <v>105</v>
      </c>
      <c r="H29" s="5" t="s">
        <v>116</v>
      </c>
      <c r="I29" s="5" t="s">
        <v>122</v>
      </c>
      <c r="J29" s="5" t="s">
        <v>96</v>
      </c>
      <c r="K29" s="5" t="s">
        <v>96</v>
      </c>
      <c r="L29" s="5" t="s">
        <v>220</v>
      </c>
      <c r="M29" s="5" t="s">
        <v>128</v>
      </c>
      <c r="N29" s="5" t="s">
        <v>116</v>
      </c>
      <c r="O29" s="5" t="s">
        <v>221</v>
      </c>
      <c r="P29" s="5" t="s">
        <v>154</v>
      </c>
      <c r="Q29" s="5" t="s">
        <v>153</v>
      </c>
      <c r="R29" s="5" t="s">
        <v>244</v>
      </c>
      <c r="S29" s="5" t="s">
        <v>96</v>
      </c>
      <c r="T29" s="5" t="s">
        <v>96</v>
      </c>
      <c r="U29" s="5" t="s">
        <v>96</v>
      </c>
      <c r="V29" s="5" t="s">
        <v>96</v>
      </c>
      <c r="W29" s="5" t="s">
        <v>96</v>
      </c>
      <c r="X29" s="5" t="s">
        <v>5259</v>
      </c>
      <c r="Y29" s="5" t="s">
        <v>71</v>
      </c>
      <c r="Z29" s="5" t="s">
        <v>5270</v>
      </c>
      <c r="AA29" s="5" t="s">
        <v>5282</v>
      </c>
      <c r="AB29" s="5" t="s">
        <v>71</v>
      </c>
      <c r="AC29" s="5" t="s">
        <v>71</v>
      </c>
      <c r="AD29" s="5" t="s">
        <v>71</v>
      </c>
      <c r="AE29" s="5" t="s">
        <v>96</v>
      </c>
      <c r="AF29" s="5" t="s">
        <v>96</v>
      </c>
      <c r="AG29" s="5" t="s">
        <v>96</v>
      </c>
      <c r="AH29" s="5" t="s">
        <v>96</v>
      </c>
      <c r="AI29" s="5" t="s">
        <v>362</v>
      </c>
      <c r="AJ29" s="5" t="s">
        <v>96</v>
      </c>
      <c r="AK29" s="5" t="s">
        <v>96</v>
      </c>
      <c r="AL29" s="5" t="s">
        <v>96</v>
      </c>
      <c r="AM29" s="5" t="s">
        <v>96</v>
      </c>
      <c r="AN29" s="5" t="s">
        <v>96</v>
      </c>
      <c r="AO29" s="5" t="s">
        <v>96</v>
      </c>
      <c r="AP29" s="5" t="s">
        <v>96</v>
      </c>
      <c r="AQ29" s="5" t="s">
        <v>71</v>
      </c>
      <c r="AR29" s="5" t="s">
        <v>71</v>
      </c>
      <c r="AS29" s="5" t="s">
        <v>71</v>
      </c>
      <c r="AT29" s="5" t="s">
        <v>71</v>
      </c>
      <c r="AU29" s="5" t="s">
        <v>71</v>
      </c>
      <c r="AV29" s="5" t="s">
        <v>71</v>
      </c>
      <c r="AW29" s="5" t="s">
        <v>71</v>
      </c>
      <c r="AX29" s="5" t="s">
        <v>71</v>
      </c>
      <c r="AY29" s="5" t="s">
        <v>128</v>
      </c>
      <c r="AZ29" s="5" t="s">
        <v>71</v>
      </c>
      <c r="BA29" s="5" t="s">
        <v>71</v>
      </c>
      <c r="BB29" s="5" t="s">
        <v>168</v>
      </c>
      <c r="BC29" s="5" t="s">
        <v>168</v>
      </c>
      <c r="BD29" s="5" t="s">
        <v>71</v>
      </c>
      <c r="BE29" s="5" t="s">
        <v>71</v>
      </c>
      <c r="BF29" s="5" t="s">
        <v>71</v>
      </c>
      <c r="BG29" s="5" t="s">
        <v>71</v>
      </c>
      <c r="BH29" s="5" t="s">
        <v>71</v>
      </c>
      <c r="BI29" s="5" t="s">
        <v>71</v>
      </c>
      <c r="BJ29" s="5" t="s">
        <v>71</v>
      </c>
      <c r="BK29" s="5" t="s">
        <v>71</v>
      </c>
      <c r="BL29" s="5" t="s">
        <v>71</v>
      </c>
      <c r="BM29" s="5" t="s">
        <v>71</v>
      </c>
      <c r="BN29" s="5" t="s">
        <v>71</v>
      </c>
      <c r="BO29" s="5" t="s">
        <v>71</v>
      </c>
      <c r="BP29" s="5" t="s">
        <v>71</v>
      </c>
      <c r="BQ29" s="5" t="s">
        <v>71</v>
      </c>
      <c r="BR29" s="5" t="s">
        <v>71</v>
      </c>
      <c r="BS29" s="5" t="s">
        <v>71</v>
      </c>
      <c r="BT29" s="5" t="s">
        <v>71</v>
      </c>
      <c r="BU29" s="5" t="s">
        <v>71</v>
      </c>
      <c r="BV29" s="5" t="s">
        <v>71</v>
      </c>
      <c r="BW29" s="5" t="s">
        <v>71</v>
      </c>
      <c r="BX29" s="5" t="s">
        <v>71</v>
      </c>
      <c r="BY29" s="5" t="s">
        <v>71</v>
      </c>
      <c r="BZ29" s="5" t="s">
        <v>71</v>
      </c>
      <c r="CA29" s="5" t="s">
        <v>71</v>
      </c>
      <c r="CB29" s="5" t="s">
        <v>71</v>
      </c>
      <c r="CC29" s="5" t="s">
        <v>71</v>
      </c>
      <c r="CD29" s="5" t="s">
        <v>71</v>
      </c>
      <c r="CE29" s="5" t="s">
        <v>71</v>
      </c>
      <c r="CF29" s="5" t="s">
        <v>71</v>
      </c>
      <c r="CG29" s="5" t="s">
        <v>71</v>
      </c>
      <c r="CH29" s="5" t="s">
        <v>71</v>
      </c>
      <c r="CI29" s="5" t="s">
        <v>71</v>
      </c>
      <c r="CJ29" s="5" t="s">
        <v>71</v>
      </c>
      <c r="CK29" s="5" t="s">
        <v>71</v>
      </c>
      <c r="CL29" s="5" t="s">
        <v>71</v>
      </c>
      <c r="CM29" s="5" t="s">
        <v>71</v>
      </c>
      <c r="CN29" s="5" t="s">
        <v>71</v>
      </c>
      <c r="CO29" s="5" t="s">
        <v>71</v>
      </c>
      <c r="CP29" s="5" t="s">
        <v>71</v>
      </c>
      <c r="CQ29" s="5" t="s">
        <v>71</v>
      </c>
      <c r="CR29" s="5" t="s">
        <v>71</v>
      </c>
      <c r="CS29" s="5" t="s">
        <v>71</v>
      </c>
      <c r="CT29" s="5" t="s">
        <v>71</v>
      </c>
      <c r="CU29" s="5" t="s">
        <v>71</v>
      </c>
      <c r="CV29" s="5" t="s">
        <v>71</v>
      </c>
      <c r="CW29" s="5" t="s">
        <v>71</v>
      </c>
      <c r="CX29" s="5" t="s">
        <v>71</v>
      </c>
      <c r="CY29" s="5" t="s">
        <v>71</v>
      </c>
      <c r="CZ29" s="5" t="s">
        <v>71</v>
      </c>
      <c r="DA29" s="5" t="s">
        <v>71</v>
      </c>
      <c r="DB29" s="5" t="s">
        <v>71</v>
      </c>
      <c r="DC29" s="5" t="s">
        <v>71</v>
      </c>
      <c r="DD29" s="5" t="s">
        <v>71</v>
      </c>
      <c r="DE29" s="5" t="s">
        <v>71</v>
      </c>
      <c r="DF29" s="5" t="s">
        <v>71</v>
      </c>
      <c r="DG29" s="5" t="s">
        <v>71</v>
      </c>
      <c r="DH29" s="5" t="s">
        <v>71</v>
      </c>
      <c r="DI29" s="5" t="s">
        <v>71</v>
      </c>
      <c r="DJ29" s="5" t="s">
        <v>71</v>
      </c>
      <c r="DK29" s="5" t="s">
        <v>71</v>
      </c>
      <c r="DL29" s="5" t="s">
        <v>71</v>
      </c>
      <c r="DM29" s="5" t="s">
        <v>71</v>
      </c>
      <c r="DN29" s="5" t="s">
        <v>71</v>
      </c>
      <c r="DO29" s="5" t="s">
        <v>71</v>
      </c>
      <c r="DP29" s="5" t="s">
        <v>71</v>
      </c>
    </row>
    <row r="30" spans="1:120" ht="38.25" hidden="1" outlineLevel="1" x14ac:dyDescent="0.2">
      <c r="A30" s="6">
        <f t="shared" si="0"/>
        <v>30</v>
      </c>
      <c r="B30" s="18" t="s">
        <v>48</v>
      </c>
      <c r="C30" s="5" t="s">
        <v>71</v>
      </c>
      <c r="D30" s="5" t="s">
        <v>5320</v>
      </c>
      <c r="E30" s="5" t="s">
        <v>86</v>
      </c>
      <c r="F30" s="5" t="s">
        <v>97</v>
      </c>
      <c r="G30" s="5" t="s">
        <v>106</v>
      </c>
      <c r="H30" s="5" t="s">
        <v>117</v>
      </c>
      <c r="I30" s="5" t="s">
        <v>5321</v>
      </c>
      <c r="J30" s="5" t="s">
        <v>5322</v>
      </c>
      <c r="K30" s="5" t="s">
        <v>5323</v>
      </c>
      <c r="L30" s="5" t="s">
        <v>222</v>
      </c>
      <c r="M30" s="5" t="s">
        <v>223</v>
      </c>
      <c r="N30" s="5" t="s">
        <v>83</v>
      </c>
      <c r="O30" s="5" t="s">
        <v>224</v>
      </c>
      <c r="P30" s="5" t="s">
        <v>71</v>
      </c>
      <c r="Q30" s="5" t="s">
        <v>71</v>
      </c>
      <c r="R30" s="5" t="s">
        <v>71</v>
      </c>
      <c r="S30" s="45" t="s">
        <v>255</v>
      </c>
      <c r="T30" s="5" t="s">
        <v>264</v>
      </c>
      <c r="U30" s="5" t="s">
        <v>274</v>
      </c>
      <c r="V30" s="5" t="s">
        <v>284</v>
      </c>
      <c r="W30" s="5" t="s">
        <v>304</v>
      </c>
      <c r="X30" s="5" t="s">
        <v>71</v>
      </c>
      <c r="Y30" s="5" t="s">
        <v>71</v>
      </c>
      <c r="Z30" s="5" t="s">
        <v>5271</v>
      </c>
      <c r="AA30" s="5" t="s">
        <v>5283</v>
      </c>
      <c r="AB30" s="5" t="s">
        <v>71</v>
      </c>
      <c r="AC30" s="5" t="s">
        <v>71</v>
      </c>
      <c r="AD30" s="5" t="s">
        <v>71</v>
      </c>
      <c r="AE30" s="5" t="s">
        <v>83</v>
      </c>
      <c r="AF30" s="5" t="s">
        <v>328</v>
      </c>
      <c r="AG30" s="5" t="s">
        <v>338</v>
      </c>
      <c r="AH30" s="5" t="s">
        <v>350</v>
      </c>
      <c r="AI30" s="5" t="s">
        <v>363</v>
      </c>
      <c r="AJ30" s="5" t="s">
        <v>784</v>
      </c>
      <c r="AK30" s="5" t="s">
        <v>372</v>
      </c>
      <c r="AL30" s="5" t="s">
        <v>5140</v>
      </c>
      <c r="AM30" s="5" t="s">
        <v>5150</v>
      </c>
      <c r="AN30" s="5" t="s">
        <v>5157</v>
      </c>
      <c r="AO30" s="5" t="s">
        <v>5170</v>
      </c>
      <c r="AP30" s="5" t="s">
        <v>5183</v>
      </c>
      <c r="AQ30" s="5" t="s">
        <v>71</v>
      </c>
      <c r="AR30" s="5" t="s">
        <v>71</v>
      </c>
      <c r="AS30" s="5" t="s">
        <v>71</v>
      </c>
      <c r="AT30" s="5" t="s">
        <v>71</v>
      </c>
      <c r="AU30" s="5" t="s">
        <v>71</v>
      </c>
      <c r="AV30" s="5" t="s">
        <v>71</v>
      </c>
      <c r="AW30" s="5" t="s">
        <v>71</v>
      </c>
      <c r="AX30" s="5" t="s">
        <v>71</v>
      </c>
      <c r="AY30" s="5" t="s">
        <v>129</v>
      </c>
      <c r="AZ30" s="5" t="s">
        <v>71</v>
      </c>
      <c r="BA30" s="5" t="s">
        <v>71</v>
      </c>
      <c r="BB30" s="5" t="s">
        <v>169</v>
      </c>
      <c r="BC30" s="45" t="s">
        <v>181</v>
      </c>
      <c r="BD30" s="5" t="s">
        <v>71</v>
      </c>
      <c r="BE30" s="5" t="s">
        <v>71</v>
      </c>
      <c r="BF30" s="5" t="s">
        <v>71</v>
      </c>
      <c r="BG30" s="5" t="s">
        <v>71</v>
      </c>
      <c r="BH30" s="5" t="s">
        <v>71</v>
      </c>
      <c r="BI30" s="5" t="s">
        <v>71</v>
      </c>
      <c r="BJ30" s="5" t="s">
        <v>71</v>
      </c>
      <c r="BK30" s="5" t="s">
        <v>71</v>
      </c>
      <c r="BL30" s="5" t="s">
        <v>71</v>
      </c>
      <c r="BM30" s="5" t="s">
        <v>71</v>
      </c>
      <c r="BN30" s="5" t="s">
        <v>71</v>
      </c>
      <c r="BO30" s="5" t="s">
        <v>71</v>
      </c>
      <c r="BP30" s="5" t="s">
        <v>71</v>
      </c>
      <c r="BQ30" s="5" t="s">
        <v>71</v>
      </c>
      <c r="BR30" s="5" t="s">
        <v>71</v>
      </c>
      <c r="BS30" s="5" t="s">
        <v>71</v>
      </c>
      <c r="BT30" s="5" t="s">
        <v>71</v>
      </c>
      <c r="BU30" s="5" t="s">
        <v>71</v>
      </c>
      <c r="BV30" s="5" t="s">
        <v>71</v>
      </c>
      <c r="BW30" s="5" t="s">
        <v>71</v>
      </c>
      <c r="BX30" s="5" t="s">
        <v>71</v>
      </c>
      <c r="BY30" s="5" t="s">
        <v>71</v>
      </c>
      <c r="BZ30" s="5" t="s">
        <v>71</v>
      </c>
      <c r="CA30" s="5" t="s">
        <v>71</v>
      </c>
      <c r="CB30" s="5" t="s">
        <v>71</v>
      </c>
      <c r="CC30" s="5" t="s">
        <v>71</v>
      </c>
      <c r="CD30" s="5" t="s">
        <v>71</v>
      </c>
      <c r="CE30" s="5" t="s">
        <v>71</v>
      </c>
      <c r="CF30" s="5" t="s">
        <v>71</v>
      </c>
      <c r="CG30" s="5" t="s">
        <v>71</v>
      </c>
      <c r="CH30" s="5" t="s">
        <v>71</v>
      </c>
      <c r="CI30" s="5" t="s">
        <v>71</v>
      </c>
      <c r="CJ30" s="5" t="s">
        <v>71</v>
      </c>
      <c r="CK30" s="5" t="s">
        <v>71</v>
      </c>
      <c r="CL30" s="5" t="s">
        <v>71</v>
      </c>
      <c r="CM30" s="5" t="s">
        <v>71</v>
      </c>
      <c r="CN30" s="5" t="s">
        <v>71</v>
      </c>
      <c r="CO30" s="5" t="s">
        <v>71</v>
      </c>
      <c r="CP30" s="5" t="s">
        <v>71</v>
      </c>
      <c r="CQ30" s="5" t="s">
        <v>71</v>
      </c>
      <c r="CR30" s="5" t="s">
        <v>71</v>
      </c>
      <c r="CS30" s="5" t="s">
        <v>71</v>
      </c>
      <c r="CT30" s="5" t="s">
        <v>71</v>
      </c>
      <c r="CU30" s="5" t="s">
        <v>71</v>
      </c>
      <c r="CV30" s="5" t="s">
        <v>71</v>
      </c>
      <c r="CW30" s="5" t="s">
        <v>71</v>
      </c>
      <c r="CX30" s="5" t="s">
        <v>71</v>
      </c>
      <c r="CY30" s="5" t="s">
        <v>71</v>
      </c>
      <c r="CZ30" s="5" t="s">
        <v>71</v>
      </c>
      <c r="DA30" s="5" t="s">
        <v>71</v>
      </c>
      <c r="DB30" s="5" t="s">
        <v>71</v>
      </c>
      <c r="DC30" s="5" t="s">
        <v>71</v>
      </c>
      <c r="DD30" s="5" t="s">
        <v>71</v>
      </c>
      <c r="DE30" s="5" t="s">
        <v>71</v>
      </c>
      <c r="DF30" s="5" t="s">
        <v>71</v>
      </c>
      <c r="DG30" s="5" t="s">
        <v>71</v>
      </c>
      <c r="DH30" s="5" t="s">
        <v>71</v>
      </c>
      <c r="DI30" s="5" t="s">
        <v>71</v>
      </c>
      <c r="DJ30" s="5" t="s">
        <v>71</v>
      </c>
      <c r="DK30" s="5" t="s">
        <v>71</v>
      </c>
      <c r="DL30" s="5" t="s">
        <v>71</v>
      </c>
      <c r="DM30" s="5" t="s">
        <v>71</v>
      </c>
      <c r="DN30" s="5" t="s">
        <v>71</v>
      </c>
      <c r="DO30" s="5" t="s">
        <v>71</v>
      </c>
      <c r="DP30" s="5" t="s">
        <v>71</v>
      </c>
    </row>
    <row r="31" spans="1:120" ht="63.75" hidden="1" outlineLevel="1" x14ac:dyDescent="0.2">
      <c r="A31" s="6">
        <f t="shared" si="0"/>
        <v>31</v>
      </c>
      <c r="B31" s="18" t="s">
        <v>49</v>
      </c>
      <c r="C31" s="5" t="s">
        <v>71</v>
      </c>
      <c r="D31" s="5" t="s">
        <v>5110</v>
      </c>
      <c r="E31" s="5" t="s">
        <v>87</v>
      </c>
      <c r="F31" s="5" t="s">
        <v>98</v>
      </c>
      <c r="G31" s="5" t="s">
        <v>107</v>
      </c>
      <c r="H31" s="5" t="s">
        <v>118</v>
      </c>
      <c r="I31" s="5" t="s">
        <v>5324</v>
      </c>
      <c r="J31" s="5" t="s">
        <v>225</v>
      </c>
      <c r="K31" s="5" t="s">
        <v>226</v>
      </c>
      <c r="L31" s="5" t="s">
        <v>227</v>
      </c>
      <c r="M31" s="5" t="s">
        <v>228</v>
      </c>
      <c r="N31" s="5" t="s">
        <v>5325</v>
      </c>
      <c r="O31" s="5" t="s">
        <v>5326</v>
      </c>
      <c r="P31" s="5" t="s">
        <v>248</v>
      </c>
      <c r="Q31" s="5" t="s">
        <v>248</v>
      </c>
      <c r="R31" s="5" t="s">
        <v>243</v>
      </c>
      <c r="S31" s="5" t="s">
        <v>256</v>
      </c>
      <c r="T31" s="5" t="s">
        <v>265</v>
      </c>
      <c r="U31" s="5" t="s">
        <v>275</v>
      </c>
      <c r="V31" s="5" t="s">
        <v>285</v>
      </c>
      <c r="W31" s="5" t="s">
        <v>305</v>
      </c>
      <c r="X31" s="5" t="s">
        <v>5262</v>
      </c>
      <c r="Y31" s="5" t="s">
        <v>5252</v>
      </c>
      <c r="Z31" s="5" t="s">
        <v>5272</v>
      </c>
      <c r="AA31" s="5" t="s">
        <v>5284</v>
      </c>
      <c r="AB31" s="5" t="s">
        <v>71</v>
      </c>
      <c r="AC31" s="5" t="s">
        <v>71</v>
      </c>
      <c r="AD31" s="5" t="s">
        <v>71</v>
      </c>
      <c r="AE31" s="5" t="s">
        <v>320</v>
      </c>
      <c r="AF31" s="5" t="s">
        <v>329</v>
      </c>
      <c r="AG31" s="5" t="s">
        <v>339</v>
      </c>
      <c r="AH31" s="5" t="s">
        <v>351</v>
      </c>
      <c r="AI31" s="5" t="s">
        <v>364</v>
      </c>
      <c r="AJ31" s="5" t="s">
        <v>5123</v>
      </c>
      <c r="AK31" s="5" t="s">
        <v>5131</v>
      </c>
      <c r="AL31" s="5" t="s">
        <v>5141</v>
      </c>
      <c r="AM31" s="5" t="s">
        <v>5151</v>
      </c>
      <c r="AN31" s="5" t="s">
        <v>5158</v>
      </c>
      <c r="AO31" s="5" t="s">
        <v>5171</v>
      </c>
      <c r="AP31" s="5" t="s">
        <v>5184</v>
      </c>
      <c r="AQ31" s="5" t="s">
        <v>71</v>
      </c>
      <c r="AR31" s="5" t="s">
        <v>71</v>
      </c>
      <c r="AS31" s="5" t="s">
        <v>71</v>
      </c>
      <c r="AT31" s="5" t="s">
        <v>71</v>
      </c>
      <c r="AU31" s="5" t="s">
        <v>71</v>
      </c>
      <c r="AV31" s="5" t="s">
        <v>71</v>
      </c>
      <c r="AW31" s="5" t="s">
        <v>71</v>
      </c>
      <c r="AX31" s="5" t="s">
        <v>71</v>
      </c>
      <c r="AY31" s="5" t="s">
        <v>130</v>
      </c>
      <c r="AZ31" s="5" t="s">
        <v>71</v>
      </c>
      <c r="BA31" s="5" t="s">
        <v>71</v>
      </c>
      <c r="BB31" s="5" t="s">
        <v>170</v>
      </c>
      <c r="BC31" s="45" t="s">
        <v>182</v>
      </c>
      <c r="BD31" s="5" t="s">
        <v>71</v>
      </c>
      <c r="BE31" s="5" t="s">
        <v>71</v>
      </c>
      <c r="BF31" s="5" t="s">
        <v>71</v>
      </c>
      <c r="BG31" s="5" t="s">
        <v>71</v>
      </c>
      <c r="BH31" s="5" t="s">
        <v>71</v>
      </c>
      <c r="BI31" s="5" t="s">
        <v>71</v>
      </c>
      <c r="BJ31" s="5" t="s">
        <v>71</v>
      </c>
      <c r="BK31" s="5" t="s">
        <v>71</v>
      </c>
      <c r="BL31" s="5" t="s">
        <v>71</v>
      </c>
      <c r="BM31" s="5" t="s">
        <v>71</v>
      </c>
      <c r="BN31" s="5" t="s">
        <v>71</v>
      </c>
      <c r="BO31" s="5" t="s">
        <v>71</v>
      </c>
      <c r="BP31" s="5" t="s">
        <v>71</v>
      </c>
      <c r="BQ31" s="5" t="s">
        <v>71</v>
      </c>
      <c r="BR31" s="5" t="s">
        <v>71</v>
      </c>
      <c r="BS31" s="5" t="s">
        <v>71</v>
      </c>
      <c r="BT31" s="5" t="s">
        <v>71</v>
      </c>
      <c r="BU31" s="5" t="s">
        <v>71</v>
      </c>
      <c r="BV31" s="5" t="s">
        <v>71</v>
      </c>
      <c r="BW31" s="5" t="s">
        <v>71</v>
      </c>
      <c r="BX31" s="5" t="s">
        <v>71</v>
      </c>
      <c r="BY31" s="5" t="s">
        <v>71</v>
      </c>
      <c r="BZ31" s="5" t="s">
        <v>71</v>
      </c>
      <c r="CA31" s="5" t="s">
        <v>71</v>
      </c>
      <c r="CB31" s="5" t="s">
        <v>71</v>
      </c>
      <c r="CC31" s="5" t="s">
        <v>71</v>
      </c>
      <c r="CD31" s="5" t="s">
        <v>71</v>
      </c>
      <c r="CE31" s="5" t="s">
        <v>71</v>
      </c>
      <c r="CF31" s="5" t="s">
        <v>71</v>
      </c>
      <c r="CG31" s="5" t="s">
        <v>71</v>
      </c>
      <c r="CH31" s="5" t="s">
        <v>71</v>
      </c>
      <c r="CI31" s="5" t="s">
        <v>71</v>
      </c>
      <c r="CJ31" s="5" t="s">
        <v>71</v>
      </c>
      <c r="CK31" s="5" t="s">
        <v>71</v>
      </c>
      <c r="CL31" s="5" t="s">
        <v>71</v>
      </c>
      <c r="CM31" s="5" t="s">
        <v>71</v>
      </c>
      <c r="CN31" s="5" t="s">
        <v>71</v>
      </c>
      <c r="CO31" s="5" t="s">
        <v>71</v>
      </c>
      <c r="CP31" s="5" t="s">
        <v>71</v>
      </c>
      <c r="CQ31" s="5" t="s">
        <v>71</v>
      </c>
      <c r="CR31" s="5" t="s">
        <v>71</v>
      </c>
      <c r="CS31" s="5" t="s">
        <v>71</v>
      </c>
      <c r="CT31" s="5" t="s">
        <v>71</v>
      </c>
      <c r="CU31" s="5" t="s">
        <v>71</v>
      </c>
      <c r="CV31" s="5" t="s">
        <v>71</v>
      </c>
      <c r="CW31" s="5" t="s">
        <v>71</v>
      </c>
      <c r="CX31" s="5" t="s">
        <v>71</v>
      </c>
      <c r="CY31" s="5" t="s">
        <v>71</v>
      </c>
      <c r="CZ31" s="5" t="s">
        <v>71</v>
      </c>
      <c r="DA31" s="5" t="s">
        <v>71</v>
      </c>
      <c r="DB31" s="5" t="s">
        <v>71</v>
      </c>
      <c r="DC31" s="5" t="s">
        <v>71</v>
      </c>
      <c r="DD31" s="5" t="s">
        <v>71</v>
      </c>
      <c r="DE31" s="5" t="s">
        <v>71</v>
      </c>
      <c r="DF31" s="5" t="s">
        <v>71</v>
      </c>
      <c r="DG31" s="5" t="s">
        <v>71</v>
      </c>
      <c r="DH31" s="5" t="s">
        <v>71</v>
      </c>
      <c r="DI31" s="5" t="s">
        <v>71</v>
      </c>
      <c r="DJ31" s="5" t="s">
        <v>71</v>
      </c>
      <c r="DK31" s="5" t="s">
        <v>71</v>
      </c>
      <c r="DL31" s="5" t="s">
        <v>71</v>
      </c>
      <c r="DM31" s="5" t="s">
        <v>71</v>
      </c>
      <c r="DN31" s="5" t="s">
        <v>71</v>
      </c>
      <c r="DO31" s="5" t="s">
        <v>71</v>
      </c>
      <c r="DP31" s="5" t="s">
        <v>71</v>
      </c>
    </row>
    <row r="32" spans="1:120" ht="38.25" hidden="1" outlineLevel="1" x14ac:dyDescent="0.2">
      <c r="A32" s="6">
        <f t="shared" si="0"/>
        <v>32</v>
      </c>
      <c r="B32" s="18" t="s">
        <v>50</v>
      </c>
      <c r="C32" s="5" t="s">
        <v>71</v>
      </c>
      <c r="D32" s="5" t="s">
        <v>5111</v>
      </c>
      <c r="E32" s="5" t="s">
        <v>88</v>
      </c>
      <c r="F32" s="5" t="s">
        <v>99</v>
      </c>
      <c r="G32" s="5" t="s">
        <v>108</v>
      </c>
      <c r="H32" s="5" t="s">
        <v>119</v>
      </c>
      <c r="I32" s="5" t="s">
        <v>5327</v>
      </c>
      <c r="J32" s="5" t="s">
        <v>5328</v>
      </c>
      <c r="K32" s="5" t="s">
        <v>229</v>
      </c>
      <c r="L32" s="5" t="s">
        <v>5329</v>
      </c>
      <c r="M32" s="5" t="s">
        <v>230</v>
      </c>
      <c r="N32" s="5" t="s">
        <v>231</v>
      </c>
      <c r="O32" s="5" t="s">
        <v>232</v>
      </c>
      <c r="P32" s="41" t="s">
        <v>144</v>
      </c>
      <c r="Q32" s="41" t="s">
        <v>144</v>
      </c>
      <c r="R32" s="45" t="s">
        <v>242</v>
      </c>
      <c r="S32" s="5" t="s">
        <v>257</v>
      </c>
      <c r="T32" s="5" t="s">
        <v>266</v>
      </c>
      <c r="U32" s="5" t="s">
        <v>276</v>
      </c>
      <c r="V32" s="5" t="s">
        <v>286</v>
      </c>
      <c r="W32" s="5" t="s">
        <v>306</v>
      </c>
      <c r="X32" s="5" t="s">
        <v>5263</v>
      </c>
      <c r="Y32" s="5" t="s">
        <v>5253</v>
      </c>
      <c r="Z32" s="5" t="s">
        <v>5273</v>
      </c>
      <c r="AA32" s="5" t="s">
        <v>5285</v>
      </c>
      <c r="AB32" s="5" t="s">
        <v>71</v>
      </c>
      <c r="AC32" s="5" t="s">
        <v>71</v>
      </c>
      <c r="AD32" s="5" t="s">
        <v>71</v>
      </c>
      <c r="AE32" s="45" t="s">
        <v>321</v>
      </c>
      <c r="AF32" s="5" t="s">
        <v>330</v>
      </c>
      <c r="AG32" s="5" t="s">
        <v>340</v>
      </c>
      <c r="AH32" s="5" t="s">
        <v>352</v>
      </c>
      <c r="AI32" s="5" t="s">
        <v>365</v>
      </c>
      <c r="AJ32" s="5" t="s">
        <v>5124</v>
      </c>
      <c r="AK32" s="5" t="s">
        <v>5132</v>
      </c>
      <c r="AL32" s="5" t="s">
        <v>5142</v>
      </c>
      <c r="AM32" s="5" t="s">
        <v>5152</v>
      </c>
      <c r="AN32" s="5" t="s">
        <v>5159</v>
      </c>
      <c r="AO32" s="5" t="s">
        <v>5172</v>
      </c>
      <c r="AP32" s="5" t="s">
        <v>5185</v>
      </c>
      <c r="AQ32" s="5" t="s">
        <v>71</v>
      </c>
      <c r="AR32" s="5" t="s">
        <v>71</v>
      </c>
      <c r="AS32" s="5" t="s">
        <v>71</v>
      </c>
      <c r="AT32" s="5" t="s">
        <v>71</v>
      </c>
      <c r="AU32" s="5" t="s">
        <v>71</v>
      </c>
      <c r="AV32" s="5" t="s">
        <v>71</v>
      </c>
      <c r="AW32" s="5" t="s">
        <v>71</v>
      </c>
      <c r="AX32" s="5" t="s">
        <v>71</v>
      </c>
      <c r="AY32" s="5" t="s">
        <v>131</v>
      </c>
      <c r="AZ32" s="5" t="s">
        <v>71</v>
      </c>
      <c r="BA32" s="5" t="s">
        <v>71</v>
      </c>
      <c r="BB32" s="5" t="s">
        <v>171</v>
      </c>
      <c r="BC32" s="5" t="s">
        <v>183</v>
      </c>
      <c r="BD32" s="5" t="s">
        <v>71</v>
      </c>
      <c r="BE32" s="5" t="s">
        <v>71</v>
      </c>
      <c r="BF32" s="5" t="s">
        <v>71</v>
      </c>
      <c r="BG32" s="5" t="s">
        <v>71</v>
      </c>
      <c r="BH32" s="5" t="s">
        <v>71</v>
      </c>
      <c r="BI32" s="5" t="s">
        <v>71</v>
      </c>
      <c r="BJ32" s="5" t="s">
        <v>71</v>
      </c>
      <c r="BK32" s="5" t="s">
        <v>71</v>
      </c>
      <c r="BL32" s="5" t="s">
        <v>71</v>
      </c>
      <c r="BM32" s="5" t="s">
        <v>71</v>
      </c>
      <c r="BN32" s="5" t="s">
        <v>71</v>
      </c>
      <c r="BO32" s="5" t="s">
        <v>71</v>
      </c>
      <c r="BP32" s="5" t="s">
        <v>71</v>
      </c>
      <c r="BQ32" s="5" t="s">
        <v>71</v>
      </c>
      <c r="BR32" s="5" t="s">
        <v>71</v>
      </c>
      <c r="BS32" s="5" t="s">
        <v>71</v>
      </c>
      <c r="BT32" s="5" t="s">
        <v>71</v>
      </c>
      <c r="BU32" s="5" t="s">
        <v>71</v>
      </c>
      <c r="BV32" s="5" t="s">
        <v>71</v>
      </c>
      <c r="BW32" s="5" t="s">
        <v>71</v>
      </c>
      <c r="BX32" s="5" t="s">
        <v>71</v>
      </c>
      <c r="BY32" s="5" t="s">
        <v>71</v>
      </c>
      <c r="BZ32" s="5" t="s">
        <v>71</v>
      </c>
      <c r="CA32" s="5" t="s">
        <v>71</v>
      </c>
      <c r="CB32" s="5" t="s">
        <v>71</v>
      </c>
      <c r="CC32" s="5" t="s">
        <v>71</v>
      </c>
      <c r="CD32" s="5" t="s">
        <v>71</v>
      </c>
      <c r="CE32" s="5" t="s">
        <v>71</v>
      </c>
      <c r="CF32" s="5" t="s">
        <v>71</v>
      </c>
      <c r="CG32" s="5" t="s">
        <v>71</v>
      </c>
      <c r="CH32" s="5" t="s">
        <v>71</v>
      </c>
      <c r="CI32" s="5" t="s">
        <v>71</v>
      </c>
      <c r="CJ32" s="5" t="s">
        <v>71</v>
      </c>
      <c r="CK32" s="5" t="s">
        <v>71</v>
      </c>
      <c r="CL32" s="5" t="s">
        <v>71</v>
      </c>
      <c r="CM32" s="5" t="s">
        <v>71</v>
      </c>
      <c r="CN32" s="5" t="s">
        <v>71</v>
      </c>
      <c r="CO32" s="5" t="s">
        <v>71</v>
      </c>
      <c r="CP32" s="5" t="s">
        <v>71</v>
      </c>
      <c r="CQ32" s="5" t="s">
        <v>71</v>
      </c>
      <c r="CR32" s="5" t="s">
        <v>71</v>
      </c>
      <c r="CS32" s="5" t="s">
        <v>71</v>
      </c>
      <c r="CT32" s="5" t="s">
        <v>71</v>
      </c>
      <c r="CU32" s="5" t="s">
        <v>71</v>
      </c>
      <c r="CV32" s="5" t="s">
        <v>71</v>
      </c>
      <c r="CW32" s="5" t="s">
        <v>71</v>
      </c>
      <c r="CX32" s="5" t="s">
        <v>71</v>
      </c>
      <c r="CY32" s="5" t="s">
        <v>71</v>
      </c>
      <c r="CZ32" s="5" t="s">
        <v>71</v>
      </c>
      <c r="DA32" s="5" t="s">
        <v>71</v>
      </c>
      <c r="DB32" s="5" t="s">
        <v>71</v>
      </c>
      <c r="DC32" s="5" t="s">
        <v>71</v>
      </c>
      <c r="DD32" s="5" t="s">
        <v>71</v>
      </c>
      <c r="DE32" s="5" t="s">
        <v>71</v>
      </c>
      <c r="DF32" s="5" t="s">
        <v>71</v>
      </c>
      <c r="DG32" s="5" t="s">
        <v>71</v>
      </c>
      <c r="DH32" s="5" t="s">
        <v>71</v>
      </c>
      <c r="DI32" s="5" t="s">
        <v>71</v>
      </c>
      <c r="DJ32" s="5" t="s">
        <v>71</v>
      </c>
      <c r="DK32" s="5" t="s">
        <v>71</v>
      </c>
      <c r="DL32" s="5" t="s">
        <v>71</v>
      </c>
      <c r="DM32" s="5" t="s">
        <v>71</v>
      </c>
      <c r="DN32" s="5" t="s">
        <v>71</v>
      </c>
      <c r="DO32" s="5" t="s">
        <v>71</v>
      </c>
      <c r="DP32" s="5" t="s">
        <v>71</v>
      </c>
    </row>
    <row r="33" spans="1:120" ht="51" hidden="1" outlineLevel="1" x14ac:dyDescent="0.2">
      <c r="A33" s="6">
        <f t="shared" si="0"/>
        <v>33</v>
      </c>
      <c r="B33" s="18" t="s">
        <v>51</v>
      </c>
      <c r="C33" s="5" t="s">
        <v>71</v>
      </c>
      <c r="D33" s="5" t="s">
        <v>62</v>
      </c>
      <c r="E33" s="5" t="s">
        <v>89</v>
      </c>
      <c r="F33" s="5" t="s">
        <v>100</v>
      </c>
      <c r="G33" s="5" t="s">
        <v>109</v>
      </c>
      <c r="H33" s="5" t="s">
        <v>62</v>
      </c>
      <c r="I33" s="5" t="s">
        <v>5330</v>
      </c>
      <c r="J33" s="5" t="s">
        <v>62</v>
      </c>
      <c r="K33" s="5" t="s">
        <v>5331</v>
      </c>
      <c r="L33" s="5" t="s">
        <v>233</v>
      </c>
      <c r="M33" s="5" t="s">
        <v>234</v>
      </c>
      <c r="N33" s="5" t="s">
        <v>235</v>
      </c>
      <c r="O33" s="5" t="s">
        <v>5332</v>
      </c>
      <c r="P33" s="41" t="s">
        <v>145</v>
      </c>
      <c r="Q33" s="45" t="s">
        <v>152</v>
      </c>
      <c r="R33" s="45" t="s">
        <v>245</v>
      </c>
      <c r="S33" s="5" t="s">
        <v>258</v>
      </c>
      <c r="T33" s="5" t="s">
        <v>267</v>
      </c>
      <c r="U33" s="5" t="s">
        <v>277</v>
      </c>
      <c r="V33" s="5" t="s">
        <v>287</v>
      </c>
      <c r="W33" s="5" t="s">
        <v>307</v>
      </c>
      <c r="X33" s="5" t="s">
        <v>71</v>
      </c>
      <c r="Y33" s="5" t="s">
        <v>71</v>
      </c>
      <c r="Z33" s="5" t="s">
        <v>5274</v>
      </c>
      <c r="AA33" s="5" t="s">
        <v>5286</v>
      </c>
      <c r="AB33" s="5" t="s">
        <v>71</v>
      </c>
      <c r="AC33" s="5" t="s">
        <v>71</v>
      </c>
      <c r="AD33" s="5" t="s">
        <v>71</v>
      </c>
      <c r="AE33" s="5" t="s">
        <v>322</v>
      </c>
      <c r="AF33" s="5" t="s">
        <v>331</v>
      </c>
      <c r="AG33" s="5" t="s">
        <v>341</v>
      </c>
      <c r="AH33" s="5" t="s">
        <v>353</v>
      </c>
      <c r="AI33" s="5" t="s">
        <v>366</v>
      </c>
      <c r="AJ33" s="5" t="s">
        <v>5125</v>
      </c>
      <c r="AK33" s="5" t="s">
        <v>5133</v>
      </c>
      <c r="AL33" s="5" t="s">
        <v>5143</v>
      </c>
      <c r="AM33" s="5" t="s">
        <v>109</v>
      </c>
      <c r="AN33" s="5" t="s">
        <v>5160</v>
      </c>
      <c r="AO33" s="5" t="s">
        <v>5173</v>
      </c>
      <c r="AP33" s="5" t="s">
        <v>5186</v>
      </c>
      <c r="AQ33" s="5" t="s">
        <v>71</v>
      </c>
      <c r="AR33" s="5" t="s">
        <v>71</v>
      </c>
      <c r="AS33" s="5" t="s">
        <v>71</v>
      </c>
      <c r="AT33" s="5" t="s">
        <v>71</v>
      </c>
      <c r="AU33" s="5" t="s">
        <v>71</v>
      </c>
      <c r="AV33" s="5" t="s">
        <v>71</v>
      </c>
      <c r="AW33" s="5" t="s">
        <v>71</v>
      </c>
      <c r="AX33" s="5" t="s">
        <v>71</v>
      </c>
      <c r="AY33" s="5" t="s">
        <v>132</v>
      </c>
      <c r="AZ33" s="5" t="s">
        <v>71</v>
      </c>
      <c r="BA33" s="5" t="s">
        <v>71</v>
      </c>
      <c r="BB33" s="45" t="s">
        <v>172</v>
      </c>
      <c r="BC33" s="45" t="s">
        <v>184</v>
      </c>
      <c r="BD33" s="5" t="s">
        <v>71</v>
      </c>
      <c r="BE33" s="5" t="s">
        <v>71</v>
      </c>
      <c r="BF33" s="5" t="s">
        <v>71</v>
      </c>
      <c r="BG33" s="5" t="s">
        <v>71</v>
      </c>
      <c r="BH33" s="5" t="s">
        <v>71</v>
      </c>
      <c r="BI33" s="5" t="s">
        <v>71</v>
      </c>
      <c r="BJ33" s="5" t="s">
        <v>71</v>
      </c>
      <c r="BK33" s="5" t="s">
        <v>71</v>
      </c>
      <c r="BL33" s="5" t="s">
        <v>71</v>
      </c>
      <c r="BM33" s="5" t="s">
        <v>71</v>
      </c>
      <c r="BN33" s="5" t="s">
        <v>71</v>
      </c>
      <c r="BO33" s="5" t="s">
        <v>71</v>
      </c>
      <c r="BP33" s="5" t="s">
        <v>71</v>
      </c>
      <c r="BQ33" s="5" t="s">
        <v>71</v>
      </c>
      <c r="BR33" s="5" t="s">
        <v>71</v>
      </c>
      <c r="BS33" s="5" t="s">
        <v>71</v>
      </c>
      <c r="BT33" s="5" t="s">
        <v>71</v>
      </c>
      <c r="BU33" s="5" t="s">
        <v>71</v>
      </c>
      <c r="BV33" s="5" t="s">
        <v>71</v>
      </c>
      <c r="BW33" s="5" t="s">
        <v>71</v>
      </c>
      <c r="BX33" s="5" t="s">
        <v>71</v>
      </c>
      <c r="BY33" s="5" t="s">
        <v>71</v>
      </c>
      <c r="BZ33" s="5" t="s">
        <v>71</v>
      </c>
      <c r="CA33" s="5" t="s">
        <v>71</v>
      </c>
      <c r="CB33" s="5" t="s">
        <v>71</v>
      </c>
      <c r="CC33" s="5" t="s">
        <v>71</v>
      </c>
      <c r="CD33" s="5" t="s">
        <v>71</v>
      </c>
      <c r="CE33" s="5" t="s">
        <v>71</v>
      </c>
      <c r="CF33" s="5" t="s">
        <v>71</v>
      </c>
      <c r="CG33" s="5" t="s">
        <v>71</v>
      </c>
      <c r="CH33" s="5" t="s">
        <v>71</v>
      </c>
      <c r="CI33" s="5" t="s">
        <v>71</v>
      </c>
      <c r="CJ33" s="5" t="s">
        <v>71</v>
      </c>
      <c r="CK33" s="5" t="s">
        <v>71</v>
      </c>
      <c r="CL33" s="5" t="s">
        <v>71</v>
      </c>
      <c r="CM33" s="5" t="s">
        <v>71</v>
      </c>
      <c r="CN33" s="5" t="s">
        <v>71</v>
      </c>
      <c r="CO33" s="5" t="s">
        <v>71</v>
      </c>
      <c r="CP33" s="5" t="s">
        <v>71</v>
      </c>
      <c r="CQ33" s="5" t="s">
        <v>71</v>
      </c>
      <c r="CR33" s="5" t="s">
        <v>71</v>
      </c>
      <c r="CS33" s="5" t="s">
        <v>71</v>
      </c>
      <c r="CT33" s="5" t="s">
        <v>71</v>
      </c>
      <c r="CU33" s="5" t="s">
        <v>71</v>
      </c>
      <c r="CV33" s="5" t="s">
        <v>71</v>
      </c>
      <c r="CW33" s="5" t="s">
        <v>71</v>
      </c>
      <c r="CX33" s="5" t="s">
        <v>71</v>
      </c>
      <c r="CY33" s="5" t="s">
        <v>71</v>
      </c>
      <c r="CZ33" s="5" t="s">
        <v>71</v>
      </c>
      <c r="DA33" s="5" t="s">
        <v>71</v>
      </c>
      <c r="DB33" s="5" t="s">
        <v>71</v>
      </c>
      <c r="DC33" s="5" t="s">
        <v>71</v>
      </c>
      <c r="DD33" s="5" t="s">
        <v>71</v>
      </c>
      <c r="DE33" s="5" t="s">
        <v>71</v>
      </c>
      <c r="DF33" s="5" t="s">
        <v>71</v>
      </c>
      <c r="DG33" s="5" t="s">
        <v>71</v>
      </c>
      <c r="DH33" s="5" t="s">
        <v>71</v>
      </c>
      <c r="DI33" s="5" t="s">
        <v>71</v>
      </c>
      <c r="DJ33" s="5" t="s">
        <v>71</v>
      </c>
      <c r="DK33" s="5" t="s">
        <v>71</v>
      </c>
      <c r="DL33" s="5" t="s">
        <v>71</v>
      </c>
      <c r="DM33" s="5" t="s">
        <v>71</v>
      </c>
      <c r="DN33" s="5" t="s">
        <v>71</v>
      </c>
      <c r="DO33" s="5" t="s">
        <v>71</v>
      </c>
      <c r="DP33" s="5" t="s">
        <v>71</v>
      </c>
    </row>
    <row r="34" spans="1:120" ht="112.5" customHeight="1" collapsed="1" x14ac:dyDescent="0.2">
      <c r="A34" s="6">
        <f t="shared" si="0"/>
        <v>34</v>
      </c>
      <c r="B34" s="19" t="s">
        <v>137</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row>
    <row r="35" spans="1:120" hidden="1" outlineLevel="1" x14ac:dyDescent="0.2">
      <c r="A35" s="6">
        <f t="shared" si="0"/>
        <v>35</v>
      </c>
      <c r="B35" s="62" t="s">
        <v>384</v>
      </c>
      <c r="C35"/>
      <c r="D35" s="6">
        <v>0</v>
      </c>
      <c r="E35" s="6">
        <v>0</v>
      </c>
      <c r="F35" s="6">
        <v>0</v>
      </c>
      <c r="G35" s="98" t="s">
        <v>385</v>
      </c>
      <c r="H35" s="6">
        <v>0</v>
      </c>
      <c r="I35" s="6" t="s">
        <v>421</v>
      </c>
      <c r="J35" s="6" t="s">
        <v>413</v>
      </c>
      <c r="K35" s="6" t="s">
        <v>421</v>
      </c>
      <c r="L35" s="6">
        <v>0</v>
      </c>
      <c r="N35" s="6">
        <v>0</v>
      </c>
      <c r="O35" s="6" t="s">
        <v>5333</v>
      </c>
      <c r="Z35" s="6" t="s">
        <v>503</v>
      </c>
      <c r="AA35" s="6" t="s">
        <v>463</v>
      </c>
      <c r="AJ35" s="6" t="s">
        <v>475</v>
      </c>
      <c r="AK35" s="6" t="s">
        <v>421</v>
      </c>
      <c r="AL35" s="6" t="s">
        <v>425</v>
      </c>
      <c r="AM35" s="6" t="s">
        <v>432</v>
      </c>
      <c r="AN35" s="6">
        <v>0</v>
      </c>
      <c r="AO35" s="6" t="s">
        <v>421</v>
      </c>
      <c r="AP35" s="6">
        <v>0</v>
      </c>
    </row>
    <row r="36" spans="1:120" hidden="1" outlineLevel="1" x14ac:dyDescent="0.2">
      <c r="A36" s="6">
        <f t="shared" si="0"/>
        <v>36</v>
      </c>
      <c r="B36" s="62" t="s">
        <v>384</v>
      </c>
      <c r="C36"/>
      <c r="D36" s="6">
        <v>0</v>
      </c>
      <c r="E36" s="6">
        <v>0</v>
      </c>
      <c r="F36" s="6">
        <v>0</v>
      </c>
      <c r="G36" s="6" t="s">
        <v>386</v>
      </c>
      <c r="H36" s="6">
        <v>0</v>
      </c>
      <c r="I36" s="6" t="s">
        <v>556</v>
      </c>
      <c r="J36" s="6" t="s">
        <v>5334</v>
      </c>
      <c r="K36" s="6" t="s">
        <v>578</v>
      </c>
      <c r="L36" s="6">
        <v>0</v>
      </c>
      <c r="N36" s="6">
        <v>0</v>
      </c>
      <c r="O36" s="6" t="s">
        <v>5335</v>
      </c>
      <c r="Z36" s="6">
        <v>0</v>
      </c>
      <c r="AA36" s="6" t="s">
        <v>471</v>
      </c>
      <c r="AJ36" s="6" t="s">
        <v>489</v>
      </c>
      <c r="AK36" s="6" t="s">
        <v>443</v>
      </c>
      <c r="AL36" s="6" t="s">
        <v>443</v>
      </c>
      <c r="AM36" s="6" t="s">
        <v>475</v>
      </c>
      <c r="AN36" s="6">
        <v>0</v>
      </c>
      <c r="AO36" s="6" t="s">
        <v>443</v>
      </c>
      <c r="AP36" s="6">
        <v>0</v>
      </c>
    </row>
    <row r="37" spans="1:120" hidden="1" outlineLevel="1" x14ac:dyDescent="0.2">
      <c r="A37" s="6">
        <f t="shared" si="0"/>
        <v>37</v>
      </c>
      <c r="B37" s="62" t="s">
        <v>384</v>
      </c>
      <c r="C37"/>
      <c r="D37" s="6">
        <v>0</v>
      </c>
      <c r="E37" s="6">
        <v>0</v>
      </c>
      <c r="F37" s="6">
        <v>0</v>
      </c>
      <c r="G37" s="98" t="s">
        <v>387</v>
      </c>
      <c r="H37" s="6">
        <v>0</v>
      </c>
      <c r="I37" s="6">
        <v>0</v>
      </c>
      <c r="J37" s="6" t="s">
        <v>5336</v>
      </c>
      <c r="K37" s="6">
        <v>0</v>
      </c>
      <c r="L37" s="6">
        <v>0</v>
      </c>
      <c r="N37" s="6">
        <v>0</v>
      </c>
      <c r="O37" s="6" t="s">
        <v>385</v>
      </c>
      <c r="Z37" s="6">
        <v>0</v>
      </c>
      <c r="AA37" s="6" t="s">
        <v>545</v>
      </c>
      <c r="AJ37" s="6" t="s">
        <v>509</v>
      </c>
      <c r="AK37" s="6">
        <v>0</v>
      </c>
      <c r="AL37" s="6" t="s">
        <v>562</v>
      </c>
      <c r="AM37" s="6" t="s">
        <v>5153</v>
      </c>
      <c r="AN37" s="6">
        <v>0</v>
      </c>
      <c r="AO37" s="6" t="s">
        <v>489</v>
      </c>
      <c r="AP37" s="6">
        <v>0</v>
      </c>
    </row>
    <row r="38" spans="1:120" hidden="1" outlineLevel="1" x14ac:dyDescent="0.2">
      <c r="A38" s="6">
        <f t="shared" si="0"/>
        <v>38</v>
      </c>
      <c r="B38" s="62" t="s">
        <v>384</v>
      </c>
      <c r="C38"/>
      <c r="D38" s="6">
        <v>0</v>
      </c>
      <c r="E38" s="6">
        <v>0</v>
      </c>
      <c r="F38" s="6">
        <v>0</v>
      </c>
      <c r="G38" s="6">
        <v>0</v>
      </c>
      <c r="H38" s="6">
        <v>0</v>
      </c>
      <c r="I38" s="6">
        <v>0</v>
      </c>
      <c r="J38" s="6" t="s">
        <v>5337</v>
      </c>
      <c r="K38" s="6">
        <v>0</v>
      </c>
      <c r="L38" s="6">
        <v>0</v>
      </c>
      <c r="N38" s="6">
        <v>0</v>
      </c>
      <c r="O38" s="6" t="s">
        <v>546</v>
      </c>
      <c r="Z38" s="6">
        <v>0</v>
      </c>
      <c r="AA38" s="6" t="s">
        <v>594</v>
      </c>
      <c r="AJ38" s="6" t="s">
        <v>558</v>
      </c>
      <c r="AK38" s="6">
        <v>0</v>
      </c>
      <c r="AL38" s="6">
        <v>0</v>
      </c>
      <c r="AM38" s="6" t="s">
        <v>509</v>
      </c>
      <c r="AN38" s="6">
        <v>0</v>
      </c>
      <c r="AO38" s="6" t="s">
        <v>509</v>
      </c>
      <c r="AP38" s="6">
        <v>0</v>
      </c>
    </row>
    <row r="39" spans="1:120" hidden="1" outlineLevel="1" x14ac:dyDescent="0.2">
      <c r="A39" s="6">
        <f t="shared" si="0"/>
        <v>39</v>
      </c>
      <c r="B39" s="62" t="s">
        <v>384</v>
      </c>
      <c r="C39"/>
      <c r="D39" s="6">
        <v>0</v>
      </c>
      <c r="E39" s="6">
        <v>0</v>
      </c>
      <c r="F39" s="6">
        <v>0</v>
      </c>
      <c r="G39" s="6">
        <v>0</v>
      </c>
      <c r="H39" s="6">
        <v>0</v>
      </c>
      <c r="I39" s="6">
        <v>0</v>
      </c>
      <c r="J39" s="6" t="s">
        <v>546</v>
      </c>
      <c r="K39" s="6">
        <v>0</v>
      </c>
      <c r="L39" s="6">
        <v>0</v>
      </c>
      <c r="N39" s="6">
        <v>0</v>
      </c>
      <c r="O39" s="6" t="s">
        <v>5338</v>
      </c>
      <c r="Z39" s="6">
        <v>0</v>
      </c>
      <c r="AA39" s="6">
        <v>0</v>
      </c>
      <c r="AJ39" s="6">
        <v>0</v>
      </c>
      <c r="AK39" s="6">
        <v>0</v>
      </c>
      <c r="AL39" s="6">
        <v>0</v>
      </c>
      <c r="AM39" s="6" t="s">
        <v>546</v>
      </c>
      <c r="AN39" s="6">
        <v>0</v>
      </c>
      <c r="AO39" s="6" t="s">
        <v>5174</v>
      </c>
      <c r="AP39" s="6">
        <v>0</v>
      </c>
    </row>
    <row r="40" spans="1:120" hidden="1" outlineLevel="1" x14ac:dyDescent="0.2">
      <c r="A40" s="6">
        <f t="shared" si="0"/>
        <v>40</v>
      </c>
      <c r="B40" s="62" t="s">
        <v>384</v>
      </c>
      <c r="C40"/>
      <c r="D40" s="6">
        <v>0</v>
      </c>
      <c r="E40" s="6">
        <v>0</v>
      </c>
      <c r="F40" s="6">
        <v>0</v>
      </c>
      <c r="G40" s="6">
        <v>0</v>
      </c>
      <c r="H40" s="6">
        <v>0</v>
      </c>
      <c r="I40" s="6">
        <v>0</v>
      </c>
      <c r="J40" s="6" t="s">
        <v>556</v>
      </c>
      <c r="K40" s="6">
        <v>0</v>
      </c>
      <c r="L40" s="6">
        <v>0</v>
      </c>
      <c r="N40" s="6">
        <v>0</v>
      </c>
      <c r="O40" s="6" t="s">
        <v>578</v>
      </c>
      <c r="Z40" s="6">
        <v>0</v>
      </c>
      <c r="AA40" s="6">
        <v>0</v>
      </c>
      <c r="AJ40" s="6">
        <v>0</v>
      </c>
      <c r="AK40" s="6">
        <v>0</v>
      </c>
      <c r="AL40" s="6">
        <v>0</v>
      </c>
      <c r="AM40" s="6" t="s">
        <v>556</v>
      </c>
      <c r="AN40" s="6">
        <v>0</v>
      </c>
      <c r="AO40" s="6" t="s">
        <v>5175</v>
      </c>
      <c r="AP40" s="6">
        <v>0</v>
      </c>
    </row>
    <row r="41" spans="1:120" hidden="1" outlineLevel="1" x14ac:dyDescent="0.2">
      <c r="A41" s="6">
        <f t="shared" si="0"/>
        <v>41</v>
      </c>
      <c r="B41" s="62" t="s">
        <v>384</v>
      </c>
      <c r="C41"/>
      <c r="D41" s="6">
        <v>0</v>
      </c>
      <c r="E41" s="6">
        <v>0</v>
      </c>
      <c r="F41" s="6">
        <v>0</v>
      </c>
      <c r="G41" s="6">
        <v>0</v>
      </c>
      <c r="H41" s="6">
        <v>0</v>
      </c>
      <c r="I41" s="6">
        <v>0</v>
      </c>
      <c r="J41" s="6" t="s">
        <v>560</v>
      </c>
      <c r="K41" s="6">
        <v>0</v>
      </c>
      <c r="L41" s="6">
        <v>0</v>
      </c>
      <c r="N41" s="6">
        <v>0</v>
      </c>
      <c r="Z41" s="6">
        <v>0</v>
      </c>
      <c r="AA41" s="6">
        <v>0</v>
      </c>
      <c r="AJ41" s="6">
        <v>0</v>
      </c>
      <c r="AK41" s="6">
        <v>0</v>
      </c>
      <c r="AL41" s="6">
        <v>0</v>
      </c>
      <c r="AM41" s="6" t="s">
        <v>558</v>
      </c>
      <c r="AN41" s="6">
        <v>0</v>
      </c>
      <c r="AO41" s="6">
        <v>0</v>
      </c>
      <c r="AP41" s="6">
        <v>0</v>
      </c>
    </row>
    <row r="42" spans="1:120" hidden="1" outlineLevel="1" x14ac:dyDescent="0.2">
      <c r="A42" s="6">
        <f t="shared" si="0"/>
        <v>42</v>
      </c>
      <c r="B42" s="62" t="s">
        <v>384</v>
      </c>
      <c r="C42"/>
      <c r="D42" s="6">
        <v>0</v>
      </c>
      <c r="E42" s="6">
        <v>0</v>
      </c>
      <c r="F42" s="6">
        <v>0</v>
      </c>
      <c r="G42" s="6">
        <v>0</v>
      </c>
      <c r="H42" s="6">
        <v>0</v>
      </c>
      <c r="I42" s="6">
        <v>0</v>
      </c>
      <c r="J42" s="6">
        <v>0</v>
      </c>
      <c r="K42" s="6">
        <v>0</v>
      </c>
      <c r="L42" s="6">
        <v>0</v>
      </c>
      <c r="N42" s="6">
        <v>0</v>
      </c>
      <c r="Z42" s="6">
        <v>0</v>
      </c>
      <c r="AA42" s="6">
        <v>0</v>
      </c>
      <c r="AJ42" s="6">
        <v>0</v>
      </c>
      <c r="AK42" s="6">
        <v>0</v>
      </c>
      <c r="AL42" s="6">
        <v>0</v>
      </c>
      <c r="AM42" s="6" t="s">
        <v>597</v>
      </c>
      <c r="AN42" s="6">
        <v>0</v>
      </c>
      <c r="AO42" s="6">
        <v>0</v>
      </c>
      <c r="AP42" s="6">
        <v>0</v>
      </c>
    </row>
    <row r="43" spans="1:120" hidden="1" outlineLevel="1" x14ac:dyDescent="0.2">
      <c r="A43" s="6">
        <f t="shared" si="0"/>
        <v>43</v>
      </c>
      <c r="B43" s="62" t="s">
        <v>384</v>
      </c>
      <c r="C43"/>
      <c r="D43" s="6">
        <v>0</v>
      </c>
      <c r="E43" s="6">
        <v>0</v>
      </c>
      <c r="F43" s="6">
        <v>0</v>
      </c>
      <c r="G43" s="6">
        <v>0</v>
      </c>
      <c r="H43" s="6">
        <v>0</v>
      </c>
      <c r="I43" s="6">
        <v>0</v>
      </c>
      <c r="J43" s="6">
        <v>0</v>
      </c>
      <c r="K43" s="6">
        <v>0</v>
      </c>
      <c r="L43" s="6">
        <v>0</v>
      </c>
      <c r="N43" s="6">
        <v>0</v>
      </c>
      <c r="Z43" s="6">
        <v>0</v>
      </c>
      <c r="AA43" s="6">
        <v>0</v>
      </c>
      <c r="AJ43" s="6">
        <v>0</v>
      </c>
      <c r="AK43" s="6">
        <v>0</v>
      </c>
      <c r="AL43" s="6">
        <v>0</v>
      </c>
      <c r="AM43" s="6">
        <v>0</v>
      </c>
      <c r="AN43" s="6">
        <v>0</v>
      </c>
      <c r="AO43" s="6">
        <v>0</v>
      </c>
      <c r="AP43" s="6">
        <v>0</v>
      </c>
    </row>
    <row r="44" spans="1:120" hidden="1" outlineLevel="1" x14ac:dyDescent="0.2">
      <c r="A44" s="6">
        <f t="shared" si="0"/>
        <v>44</v>
      </c>
      <c r="B44" s="62" t="s">
        <v>384</v>
      </c>
      <c r="C44"/>
      <c r="D44" s="6">
        <v>0</v>
      </c>
      <c r="E44" s="6">
        <v>0</v>
      </c>
      <c r="F44" s="6">
        <v>0</v>
      </c>
      <c r="G44" s="6">
        <v>0</v>
      </c>
      <c r="H44" s="6">
        <v>0</v>
      </c>
      <c r="I44" s="6">
        <v>0</v>
      </c>
      <c r="J44" s="6">
        <v>0</v>
      </c>
      <c r="K44" s="6">
        <v>0</v>
      </c>
      <c r="L44" s="6">
        <v>0</v>
      </c>
      <c r="N44" s="6">
        <v>0</v>
      </c>
      <c r="Z44" s="6">
        <v>0</v>
      </c>
      <c r="AA44" s="6">
        <v>0</v>
      </c>
      <c r="AJ44" s="6">
        <v>0</v>
      </c>
      <c r="AK44" s="6">
        <v>0</v>
      </c>
      <c r="AL44" s="6">
        <v>0</v>
      </c>
      <c r="AM44" s="6">
        <v>0</v>
      </c>
      <c r="AN44" s="6">
        <v>0</v>
      </c>
      <c r="AO44" s="6">
        <v>0</v>
      </c>
      <c r="AP44" s="6">
        <v>0</v>
      </c>
    </row>
    <row r="45" spans="1:120" hidden="1" outlineLevel="1" x14ac:dyDescent="0.2">
      <c r="A45" s="6">
        <f t="shared" si="0"/>
        <v>45</v>
      </c>
      <c r="B45" s="62" t="s">
        <v>384</v>
      </c>
      <c r="C45"/>
      <c r="D45" s="6">
        <v>0</v>
      </c>
      <c r="E45" s="6">
        <v>0</v>
      </c>
      <c r="F45" s="6">
        <v>0</v>
      </c>
      <c r="G45" s="6">
        <v>0</v>
      </c>
      <c r="H45" s="6">
        <v>0</v>
      </c>
      <c r="I45" s="6">
        <v>0</v>
      </c>
      <c r="J45" s="6">
        <v>0</v>
      </c>
      <c r="K45" s="6">
        <v>0</v>
      </c>
      <c r="L45" s="6">
        <v>0</v>
      </c>
      <c r="N45" s="6">
        <v>0</v>
      </c>
      <c r="Z45" s="6">
        <v>0</v>
      </c>
      <c r="AA45" s="6">
        <v>0</v>
      </c>
      <c r="AJ45" s="6">
        <v>0</v>
      </c>
      <c r="AK45" s="6">
        <v>0</v>
      </c>
      <c r="AL45" s="6">
        <v>0</v>
      </c>
      <c r="AM45" s="6">
        <v>0</v>
      </c>
      <c r="AN45" s="6">
        <v>0</v>
      </c>
      <c r="AO45" s="6">
        <v>0</v>
      </c>
      <c r="AP45" s="6">
        <v>0</v>
      </c>
    </row>
    <row r="46" spans="1:120" hidden="1" outlineLevel="1" x14ac:dyDescent="0.2">
      <c r="A46" s="6">
        <f t="shared" si="0"/>
        <v>46</v>
      </c>
      <c r="B46" s="62" t="s">
        <v>384</v>
      </c>
      <c r="C46"/>
      <c r="D46" s="6">
        <v>0</v>
      </c>
      <c r="E46" s="6">
        <v>0</v>
      </c>
      <c r="F46" s="6">
        <v>0</v>
      </c>
      <c r="G46" s="6">
        <v>0</v>
      </c>
      <c r="H46" s="6">
        <v>0</v>
      </c>
      <c r="I46" s="6">
        <v>0</v>
      </c>
      <c r="J46" s="6">
        <v>0</v>
      </c>
      <c r="K46" s="6">
        <v>0</v>
      </c>
      <c r="L46" s="6">
        <v>0</v>
      </c>
      <c r="N46" s="6">
        <v>0</v>
      </c>
      <c r="Z46" s="6">
        <v>0</v>
      </c>
      <c r="AA46" s="6">
        <v>0</v>
      </c>
      <c r="AJ46" s="6">
        <v>0</v>
      </c>
      <c r="AK46" s="6">
        <v>0</v>
      </c>
      <c r="AL46" s="6">
        <v>0</v>
      </c>
      <c r="AM46" s="6">
        <v>0</v>
      </c>
      <c r="AN46" s="6">
        <v>0</v>
      </c>
      <c r="AO46" s="6">
        <v>0</v>
      </c>
      <c r="AP46" s="6">
        <v>0</v>
      </c>
    </row>
    <row r="47" spans="1:120" hidden="1" outlineLevel="1" x14ac:dyDescent="0.2">
      <c r="A47" s="6">
        <f t="shared" si="0"/>
        <v>47</v>
      </c>
      <c r="B47" s="62" t="s">
        <v>384</v>
      </c>
      <c r="C47"/>
      <c r="D47" s="6">
        <v>0</v>
      </c>
      <c r="E47" s="6">
        <v>0</v>
      </c>
      <c r="F47" s="6">
        <v>0</v>
      </c>
      <c r="G47" s="6">
        <v>0</v>
      </c>
      <c r="H47" s="6">
        <v>0</v>
      </c>
      <c r="I47" s="6">
        <v>0</v>
      </c>
      <c r="J47" s="6">
        <v>0</v>
      </c>
      <c r="K47" s="6">
        <v>0</v>
      </c>
      <c r="L47" s="6">
        <v>0</v>
      </c>
      <c r="N47" s="6">
        <v>0</v>
      </c>
      <c r="Z47" s="6">
        <v>0</v>
      </c>
      <c r="AA47" s="6">
        <v>0</v>
      </c>
      <c r="AJ47" s="6">
        <v>0</v>
      </c>
      <c r="AK47" s="6">
        <v>0</v>
      </c>
      <c r="AL47" s="6">
        <v>0</v>
      </c>
      <c r="AM47" s="6">
        <v>0</v>
      </c>
      <c r="AN47" s="6">
        <v>0</v>
      </c>
      <c r="AO47" s="6">
        <v>0</v>
      </c>
      <c r="AP47" s="6">
        <v>0</v>
      </c>
    </row>
    <row r="48" spans="1:120" hidden="1" outlineLevel="1" x14ac:dyDescent="0.2">
      <c r="A48" s="6">
        <f t="shared" si="0"/>
        <v>48</v>
      </c>
      <c r="B48" s="62" t="s">
        <v>384</v>
      </c>
      <c r="C48"/>
      <c r="D48" s="6">
        <v>0</v>
      </c>
      <c r="E48" s="6">
        <v>0</v>
      </c>
      <c r="F48" s="6">
        <v>0</v>
      </c>
      <c r="G48" s="6">
        <v>0</v>
      </c>
      <c r="H48" s="6">
        <v>0</v>
      </c>
      <c r="I48" s="6">
        <v>0</v>
      </c>
      <c r="J48" s="6">
        <v>0</v>
      </c>
      <c r="K48" s="6">
        <v>0</v>
      </c>
      <c r="L48" s="6">
        <v>0</v>
      </c>
      <c r="N48" s="6">
        <v>0</v>
      </c>
      <c r="Z48" s="6">
        <v>0</v>
      </c>
      <c r="AA48" s="6">
        <v>0</v>
      </c>
      <c r="AJ48" s="6">
        <v>0</v>
      </c>
      <c r="AK48" s="6">
        <v>0</v>
      </c>
      <c r="AL48" s="6">
        <v>0</v>
      </c>
      <c r="AM48" s="6">
        <v>0</v>
      </c>
      <c r="AN48" s="6">
        <v>0</v>
      </c>
      <c r="AO48" s="6">
        <v>0</v>
      </c>
      <c r="AP48" s="6">
        <v>0</v>
      </c>
    </row>
    <row r="49" spans="1:121" hidden="1" outlineLevel="1" x14ac:dyDescent="0.2">
      <c r="A49" s="6">
        <f t="shared" si="0"/>
        <v>49</v>
      </c>
      <c r="B49" s="62" t="s">
        <v>384</v>
      </c>
      <c r="C49"/>
      <c r="D49" s="6">
        <v>0</v>
      </c>
      <c r="E49" s="6">
        <v>0</v>
      </c>
      <c r="F49" s="6">
        <v>0</v>
      </c>
      <c r="G49" s="6">
        <v>0</v>
      </c>
      <c r="H49" s="6">
        <v>0</v>
      </c>
      <c r="I49" s="6">
        <v>0</v>
      </c>
      <c r="J49" s="6">
        <v>0</v>
      </c>
      <c r="K49" s="6">
        <v>0</v>
      </c>
      <c r="L49" s="6">
        <v>0</v>
      </c>
      <c r="N49" s="6">
        <v>0</v>
      </c>
      <c r="Z49" s="6">
        <v>0</v>
      </c>
      <c r="AA49" s="6">
        <v>0</v>
      </c>
      <c r="AJ49" s="6">
        <v>0</v>
      </c>
      <c r="AK49" s="6">
        <v>0</v>
      </c>
      <c r="AL49" s="6">
        <v>0</v>
      </c>
      <c r="AM49" s="6">
        <v>0</v>
      </c>
      <c r="AN49" s="6">
        <v>0</v>
      </c>
      <c r="AO49" s="6">
        <v>0</v>
      </c>
      <c r="AP49" s="6">
        <v>0</v>
      </c>
    </row>
    <row r="50" spans="1:121" hidden="1" outlineLevel="1" x14ac:dyDescent="0.2">
      <c r="A50" s="6">
        <f t="shared" si="0"/>
        <v>50</v>
      </c>
      <c r="B50" s="62" t="s">
        <v>384</v>
      </c>
      <c r="C50"/>
      <c r="D50" s="6">
        <v>0</v>
      </c>
      <c r="E50" s="6">
        <v>0</v>
      </c>
      <c r="F50" s="6">
        <v>0</v>
      </c>
      <c r="G50" s="6">
        <v>0</v>
      </c>
      <c r="H50" s="6">
        <v>0</v>
      </c>
      <c r="I50" s="6">
        <v>0</v>
      </c>
      <c r="J50" s="6">
        <v>0</v>
      </c>
      <c r="K50" s="6">
        <v>0</v>
      </c>
      <c r="L50" s="6">
        <v>0</v>
      </c>
      <c r="N50" s="6">
        <v>0</v>
      </c>
      <c r="Z50" s="6">
        <v>0</v>
      </c>
      <c r="AA50" s="6">
        <v>0</v>
      </c>
      <c r="AJ50" s="6">
        <v>0</v>
      </c>
      <c r="AK50" s="6">
        <v>0</v>
      </c>
      <c r="AL50" s="6">
        <v>0</v>
      </c>
      <c r="AM50" s="6">
        <v>0</v>
      </c>
      <c r="AN50" s="6">
        <v>0</v>
      </c>
      <c r="AO50" s="6">
        <v>0</v>
      </c>
      <c r="AP50" s="6">
        <v>0</v>
      </c>
    </row>
    <row r="51" spans="1:121" hidden="1" outlineLevel="1" x14ac:dyDescent="0.2">
      <c r="A51" s="6">
        <f t="shared" si="0"/>
        <v>51</v>
      </c>
      <c r="B51" s="62" t="s">
        <v>384</v>
      </c>
      <c r="C51"/>
      <c r="D51" s="6">
        <v>0</v>
      </c>
      <c r="E51" s="6">
        <v>0</v>
      </c>
      <c r="F51" s="6">
        <v>0</v>
      </c>
      <c r="G51" s="6">
        <v>0</v>
      </c>
      <c r="H51" s="6">
        <v>0</v>
      </c>
      <c r="I51" s="6">
        <v>0</v>
      </c>
      <c r="J51" s="6">
        <v>0</v>
      </c>
      <c r="K51" s="6">
        <v>0</v>
      </c>
      <c r="L51" s="6">
        <v>0</v>
      </c>
      <c r="N51" s="6">
        <v>0</v>
      </c>
      <c r="Z51" s="6">
        <v>0</v>
      </c>
      <c r="AA51" s="6">
        <v>0</v>
      </c>
      <c r="AJ51" s="6">
        <v>0</v>
      </c>
      <c r="AK51" s="6">
        <v>0</v>
      </c>
      <c r="AL51" s="6">
        <v>0</v>
      </c>
      <c r="AM51" s="6">
        <v>0</v>
      </c>
      <c r="AN51" s="6">
        <v>0</v>
      </c>
      <c r="AO51" s="6">
        <v>0</v>
      </c>
      <c r="AP51" s="6">
        <v>0</v>
      </c>
    </row>
    <row r="52" spans="1:121" hidden="1" outlineLevel="1" x14ac:dyDescent="0.2">
      <c r="A52" s="6">
        <f t="shared" si="0"/>
        <v>52</v>
      </c>
      <c r="B52" s="62" t="s">
        <v>384</v>
      </c>
      <c r="C52"/>
      <c r="D52" s="6">
        <v>0</v>
      </c>
      <c r="E52" s="6">
        <v>0</v>
      </c>
      <c r="F52" s="6">
        <v>0</v>
      </c>
      <c r="G52" s="6">
        <v>0</v>
      </c>
      <c r="H52" s="6">
        <v>0</v>
      </c>
      <c r="I52" s="6">
        <v>0</v>
      </c>
      <c r="J52" s="6">
        <v>0</v>
      </c>
      <c r="K52" s="6">
        <v>0</v>
      </c>
      <c r="L52" s="6">
        <v>0</v>
      </c>
      <c r="N52" s="6">
        <v>0</v>
      </c>
      <c r="Z52" s="6">
        <v>0</v>
      </c>
      <c r="AA52" s="6">
        <v>0</v>
      </c>
      <c r="AJ52" s="6">
        <v>0</v>
      </c>
      <c r="AK52" s="6">
        <v>0</v>
      </c>
      <c r="AL52" s="6">
        <v>0</v>
      </c>
      <c r="AM52" s="6">
        <v>0</v>
      </c>
      <c r="AN52" s="6">
        <v>0</v>
      </c>
      <c r="AO52" s="6">
        <v>0</v>
      </c>
      <c r="AP52" s="6">
        <v>0</v>
      </c>
    </row>
    <row r="53" spans="1:121" hidden="1" outlineLevel="1" x14ac:dyDescent="0.2">
      <c r="A53" s="6">
        <f t="shared" si="0"/>
        <v>53</v>
      </c>
      <c r="B53" s="62" t="s">
        <v>384</v>
      </c>
      <c r="C53"/>
      <c r="D53" s="6">
        <v>0</v>
      </c>
      <c r="E53" s="6">
        <v>0</v>
      </c>
      <c r="F53" s="6">
        <v>0</v>
      </c>
      <c r="G53" s="6">
        <v>0</v>
      </c>
      <c r="H53" s="6">
        <v>0</v>
      </c>
      <c r="I53" s="6">
        <v>0</v>
      </c>
      <c r="J53" s="6">
        <v>0</v>
      </c>
      <c r="K53" s="6">
        <v>0</v>
      </c>
      <c r="L53" s="6">
        <v>0</v>
      </c>
      <c r="N53" s="6">
        <v>0</v>
      </c>
      <c r="Z53" s="6">
        <v>0</v>
      </c>
      <c r="AA53" s="6">
        <v>0</v>
      </c>
      <c r="AJ53" s="6">
        <v>0</v>
      </c>
      <c r="AK53" s="6">
        <v>0</v>
      </c>
      <c r="AL53" s="6">
        <v>0</v>
      </c>
      <c r="AM53" s="6">
        <v>0</v>
      </c>
      <c r="AN53" s="6">
        <v>0</v>
      </c>
      <c r="AO53" s="6">
        <v>0</v>
      </c>
      <c r="AP53" s="6">
        <v>0</v>
      </c>
    </row>
    <row r="54" spans="1:121" hidden="1" outlineLevel="1" x14ac:dyDescent="0.2">
      <c r="A54" s="6">
        <f t="shared" si="0"/>
        <v>54</v>
      </c>
      <c r="B54" s="62" t="s">
        <v>384</v>
      </c>
      <c r="C54"/>
      <c r="D54" s="6">
        <v>0</v>
      </c>
      <c r="E54" s="6">
        <v>0</v>
      </c>
      <c r="F54" s="6">
        <v>0</v>
      </c>
      <c r="G54" s="6">
        <v>0</v>
      </c>
      <c r="H54" s="6">
        <v>0</v>
      </c>
      <c r="I54" s="6">
        <v>0</v>
      </c>
      <c r="J54" s="6">
        <v>0</v>
      </c>
      <c r="K54" s="6">
        <v>0</v>
      </c>
      <c r="L54" s="6">
        <v>0</v>
      </c>
      <c r="N54" s="6">
        <v>0</v>
      </c>
      <c r="Z54" s="6">
        <v>0</v>
      </c>
      <c r="AA54" s="6">
        <v>0</v>
      </c>
      <c r="AJ54" s="6">
        <v>0</v>
      </c>
      <c r="AK54" s="6">
        <v>0</v>
      </c>
      <c r="AL54" s="6">
        <v>0</v>
      </c>
      <c r="AM54" s="6">
        <v>0</v>
      </c>
      <c r="AN54" s="6">
        <v>0</v>
      </c>
      <c r="AO54" s="6">
        <v>0</v>
      </c>
      <c r="AP54" s="6">
        <v>0</v>
      </c>
    </row>
    <row r="55" spans="1:121" hidden="1" outlineLevel="1" x14ac:dyDescent="0.2">
      <c r="A55" s="6">
        <f t="shared" si="0"/>
        <v>55</v>
      </c>
      <c r="B55" s="62" t="s">
        <v>384</v>
      </c>
      <c r="C55"/>
      <c r="D55" s="6">
        <v>0</v>
      </c>
      <c r="E55" s="6">
        <v>0</v>
      </c>
      <c r="F55" s="6">
        <v>0</v>
      </c>
      <c r="G55" s="6">
        <v>0</v>
      </c>
      <c r="H55" s="6">
        <v>0</v>
      </c>
      <c r="I55" s="6">
        <v>0</v>
      </c>
      <c r="J55" s="6">
        <v>0</v>
      </c>
      <c r="K55" s="6">
        <v>0</v>
      </c>
      <c r="L55" s="6">
        <v>0</v>
      </c>
      <c r="N55" s="6">
        <v>0</v>
      </c>
      <c r="Z55" s="6">
        <v>0</v>
      </c>
      <c r="AA55" s="6">
        <v>0</v>
      </c>
      <c r="AJ55" s="6">
        <v>0</v>
      </c>
      <c r="AK55" s="6">
        <v>0</v>
      </c>
      <c r="AL55" s="6">
        <v>0</v>
      </c>
      <c r="AM55" s="6">
        <v>0</v>
      </c>
      <c r="AN55" s="6">
        <v>0</v>
      </c>
      <c r="AO55" s="6">
        <v>0</v>
      </c>
      <c r="AP55" s="6">
        <v>0</v>
      </c>
    </row>
    <row r="56" spans="1:121" hidden="1" outlineLevel="1" x14ac:dyDescent="0.2">
      <c r="A56" s="6">
        <f t="shared" si="0"/>
        <v>56</v>
      </c>
      <c r="B56" s="62" t="s">
        <v>384</v>
      </c>
      <c r="C56"/>
      <c r="D56" s="6">
        <v>0</v>
      </c>
      <c r="E56" s="6">
        <v>0</v>
      </c>
      <c r="F56" s="6">
        <v>0</v>
      </c>
      <c r="G56" s="6">
        <v>0</v>
      </c>
      <c r="H56" s="6">
        <v>0</v>
      </c>
      <c r="I56" s="6">
        <v>0</v>
      </c>
      <c r="J56" s="6">
        <v>0</v>
      </c>
      <c r="K56" s="6">
        <v>0</v>
      </c>
      <c r="L56" s="6">
        <v>0</v>
      </c>
      <c r="N56" s="6">
        <v>0</v>
      </c>
      <c r="Z56" s="6">
        <v>0</v>
      </c>
      <c r="AA56" s="6">
        <v>0</v>
      </c>
      <c r="AJ56" s="6">
        <v>0</v>
      </c>
      <c r="AK56" s="6">
        <v>0</v>
      </c>
      <c r="AL56" s="6">
        <v>0</v>
      </c>
      <c r="AM56" s="6">
        <v>0</v>
      </c>
      <c r="AN56" s="6">
        <v>0</v>
      </c>
      <c r="AO56" s="6">
        <v>0</v>
      </c>
      <c r="AP56" s="6">
        <v>0</v>
      </c>
    </row>
    <row r="57" spans="1:121" collapsed="1" x14ac:dyDescent="0.2"/>
    <row r="58" spans="1:121" x14ac:dyDescent="0.2">
      <c r="DQ58" s="4" t="s">
        <v>63</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heetViews>
  <sheetFormatPr defaultRowHeight="12.75" x14ac:dyDescent="0.2"/>
  <cols>
    <col min="1" max="1" width="20.140625" customWidth="1"/>
    <col min="2" max="2" width="25.7109375" bestFit="1" customWidth="1"/>
    <col min="4" max="6" width="5.85546875" customWidth="1"/>
    <col min="7" max="7" width="46.28515625" style="74" customWidth="1"/>
    <col min="8" max="11" width="1.85546875" customWidth="1"/>
    <col min="13" max="13" width="9.140625" style="75"/>
    <col min="14" max="14" width="75.28515625" style="74" customWidth="1"/>
  </cols>
  <sheetData>
    <row r="1" spans="1:14" s="71" customFormat="1" ht="15" x14ac:dyDescent="0.25">
      <c r="A1" s="71" t="s">
        <v>393</v>
      </c>
      <c r="B1" s="71" t="s">
        <v>394</v>
      </c>
      <c r="C1" s="71" t="s">
        <v>395</v>
      </c>
      <c r="D1" s="71" t="s">
        <v>396</v>
      </c>
      <c r="E1" s="71" t="s">
        <v>397</v>
      </c>
      <c r="F1" s="71" t="s">
        <v>398</v>
      </c>
      <c r="G1" s="72" t="s">
        <v>399</v>
      </c>
      <c r="H1" s="71" t="s">
        <v>400</v>
      </c>
      <c r="I1" s="71" t="s">
        <v>401</v>
      </c>
      <c r="J1" s="71" t="s">
        <v>402</v>
      </c>
      <c r="K1" s="71" t="s">
        <v>403</v>
      </c>
      <c r="L1" s="71" t="s">
        <v>404</v>
      </c>
      <c r="M1" s="73" t="s">
        <v>405</v>
      </c>
      <c r="N1" s="72" t="s">
        <v>406</v>
      </c>
    </row>
    <row r="2" spans="1:14" s="71" customFormat="1" ht="15" x14ac:dyDescent="0.25">
      <c r="A2" s="71" t="s">
        <v>71</v>
      </c>
      <c r="G2" s="72"/>
      <c r="M2" s="73"/>
      <c r="N2" s="72" t="s">
        <v>71</v>
      </c>
    </row>
    <row r="3" spans="1:14" ht="89.25" x14ac:dyDescent="0.2">
      <c r="A3" t="s">
        <v>407</v>
      </c>
      <c r="B3" t="s">
        <v>408</v>
      </c>
      <c r="C3" t="s">
        <v>409</v>
      </c>
      <c r="D3" t="s">
        <v>410</v>
      </c>
      <c r="G3" s="74" t="s">
        <v>4924</v>
      </c>
      <c r="I3" t="s">
        <v>411</v>
      </c>
      <c r="L3" t="s">
        <v>412</v>
      </c>
      <c r="N3" s="74" t="s">
        <v>4925</v>
      </c>
    </row>
    <row r="4" spans="1:14" ht="63.75" x14ac:dyDescent="0.2">
      <c r="A4" t="s">
        <v>413</v>
      </c>
      <c r="B4" t="s">
        <v>414</v>
      </c>
      <c r="C4" t="s">
        <v>409</v>
      </c>
      <c r="D4" t="s">
        <v>415</v>
      </c>
      <c r="E4">
        <v>12</v>
      </c>
      <c r="F4" t="s">
        <v>416</v>
      </c>
      <c r="G4" s="74" t="s">
        <v>4882</v>
      </c>
      <c r="K4" t="s">
        <v>411</v>
      </c>
      <c r="L4" t="s">
        <v>417</v>
      </c>
      <c r="M4" s="75" t="s">
        <v>83</v>
      </c>
      <c r="N4" s="74" t="s">
        <v>4926</v>
      </c>
    </row>
    <row r="5" spans="1:14" ht="51" x14ac:dyDescent="0.2">
      <c r="A5" t="s">
        <v>418</v>
      </c>
      <c r="B5" t="s">
        <v>408</v>
      </c>
      <c r="C5" t="s">
        <v>419</v>
      </c>
      <c r="D5" t="s">
        <v>420</v>
      </c>
      <c r="G5" s="74" t="s">
        <v>4927</v>
      </c>
      <c r="I5" t="s">
        <v>411</v>
      </c>
      <c r="L5" t="s">
        <v>412</v>
      </c>
      <c r="N5" s="74" t="s">
        <v>4928</v>
      </c>
    </row>
    <row r="6" spans="1:14" ht="76.5" x14ac:dyDescent="0.2">
      <c r="A6" t="s">
        <v>421</v>
      </c>
      <c r="B6" s="76" t="s">
        <v>83</v>
      </c>
      <c r="C6" t="s">
        <v>419</v>
      </c>
      <c r="D6" t="s">
        <v>420</v>
      </c>
      <c r="G6" s="74" t="s">
        <v>4929</v>
      </c>
      <c r="L6">
        <v>96</v>
      </c>
      <c r="M6" s="75" t="s">
        <v>83</v>
      </c>
      <c r="N6" s="74" t="s">
        <v>4930</v>
      </c>
    </row>
    <row r="7" spans="1:14" ht="51" x14ac:dyDescent="0.2">
      <c r="A7" t="s">
        <v>422</v>
      </c>
      <c r="C7" t="s">
        <v>419</v>
      </c>
      <c r="D7" t="s">
        <v>4931</v>
      </c>
      <c r="E7">
        <v>12</v>
      </c>
      <c r="F7" t="s">
        <v>416</v>
      </c>
      <c r="G7" s="74" t="s">
        <v>4883</v>
      </c>
      <c r="L7" t="s">
        <v>423</v>
      </c>
      <c r="N7" s="74" t="s">
        <v>4932</v>
      </c>
    </row>
    <row r="8" spans="1:14" ht="63.75" x14ac:dyDescent="0.2">
      <c r="A8" t="s">
        <v>424</v>
      </c>
      <c r="B8" t="s">
        <v>408</v>
      </c>
      <c r="C8" t="s">
        <v>409</v>
      </c>
      <c r="D8" t="s">
        <v>420</v>
      </c>
      <c r="G8" s="74" t="s">
        <v>4933</v>
      </c>
      <c r="I8" t="s">
        <v>411</v>
      </c>
      <c r="L8" t="s">
        <v>412</v>
      </c>
      <c r="N8" s="74" t="s">
        <v>4934</v>
      </c>
    </row>
    <row r="9" spans="1:14" ht="76.5" x14ac:dyDescent="0.2">
      <c r="A9" t="s">
        <v>425</v>
      </c>
      <c r="C9" t="s">
        <v>409</v>
      </c>
      <c r="D9" t="s">
        <v>420</v>
      </c>
      <c r="G9" s="74" t="s">
        <v>4935</v>
      </c>
      <c r="L9" t="s">
        <v>426</v>
      </c>
      <c r="M9" s="75" t="s">
        <v>83</v>
      </c>
      <c r="N9" s="74" t="s">
        <v>4936</v>
      </c>
    </row>
    <row r="10" spans="1:14" ht="51" x14ac:dyDescent="0.2">
      <c r="A10" t="s">
        <v>427</v>
      </c>
      <c r="C10" t="s">
        <v>409</v>
      </c>
      <c r="D10" t="s">
        <v>415</v>
      </c>
      <c r="E10">
        <v>12</v>
      </c>
      <c r="F10" t="s">
        <v>416</v>
      </c>
      <c r="G10" s="74" t="s">
        <v>4884</v>
      </c>
      <c r="L10" t="s">
        <v>417</v>
      </c>
      <c r="N10" s="74" t="s">
        <v>4937</v>
      </c>
    </row>
    <row r="11" spans="1:14" ht="102" x14ac:dyDescent="0.2">
      <c r="A11" t="s">
        <v>428</v>
      </c>
      <c r="B11" t="s">
        <v>408</v>
      </c>
      <c r="C11" t="s">
        <v>429</v>
      </c>
      <c r="D11" t="s">
        <v>430</v>
      </c>
      <c r="G11" s="74" t="s">
        <v>4938</v>
      </c>
      <c r="I11" t="s">
        <v>411</v>
      </c>
      <c r="L11" t="s">
        <v>412</v>
      </c>
      <c r="N11" s="74" t="s">
        <v>4939</v>
      </c>
    </row>
    <row r="12" spans="1:14" ht="102" x14ac:dyDescent="0.2">
      <c r="A12" t="s">
        <v>431</v>
      </c>
      <c r="C12" t="s">
        <v>419</v>
      </c>
      <c r="D12" t="s">
        <v>420</v>
      </c>
      <c r="G12" s="74" t="s">
        <v>4940</v>
      </c>
      <c r="L12" t="s">
        <v>423</v>
      </c>
      <c r="M12" s="75" t="s">
        <v>4878</v>
      </c>
      <c r="N12" s="74" t="s">
        <v>4941</v>
      </c>
    </row>
    <row r="13" spans="1:14" ht="89.25" x14ac:dyDescent="0.2">
      <c r="A13" t="s">
        <v>432</v>
      </c>
      <c r="B13" t="s">
        <v>433</v>
      </c>
      <c r="C13" t="s">
        <v>409</v>
      </c>
      <c r="D13" t="s">
        <v>434</v>
      </c>
      <c r="E13">
        <v>12</v>
      </c>
      <c r="F13" t="s">
        <v>416</v>
      </c>
      <c r="G13" s="74" t="s">
        <v>4885</v>
      </c>
      <c r="H13" t="s">
        <v>435</v>
      </c>
      <c r="L13" t="s">
        <v>436</v>
      </c>
      <c r="M13" s="75" t="s">
        <v>83</v>
      </c>
      <c r="N13" s="74" t="s">
        <v>4942</v>
      </c>
    </row>
    <row r="14" spans="1:14" ht="89.25" x14ac:dyDescent="0.2">
      <c r="A14" t="s">
        <v>437</v>
      </c>
      <c r="C14" t="s">
        <v>438</v>
      </c>
      <c r="D14" t="s">
        <v>420</v>
      </c>
      <c r="G14" s="74" t="s">
        <v>439</v>
      </c>
      <c r="L14" t="s">
        <v>423</v>
      </c>
      <c r="M14" s="75" t="s">
        <v>83</v>
      </c>
      <c r="N14" s="74" t="s">
        <v>4943</v>
      </c>
    </row>
    <row r="15" spans="1:14" ht="89.25" x14ac:dyDescent="0.2">
      <c r="A15" t="s">
        <v>440</v>
      </c>
      <c r="C15" t="s">
        <v>409</v>
      </c>
      <c r="D15" t="s">
        <v>441</v>
      </c>
      <c r="E15">
        <v>12</v>
      </c>
      <c r="F15" t="s">
        <v>416</v>
      </c>
      <c r="G15" s="74" t="s">
        <v>4944</v>
      </c>
      <c r="L15" t="s">
        <v>442</v>
      </c>
      <c r="M15" s="75" t="s">
        <v>83</v>
      </c>
      <c r="N15" s="74" t="s">
        <v>4945</v>
      </c>
    </row>
    <row r="16" spans="1:14" ht="76.5" x14ac:dyDescent="0.2">
      <c r="A16" t="s">
        <v>443</v>
      </c>
      <c r="B16" t="s">
        <v>433</v>
      </c>
      <c r="C16" t="s">
        <v>419</v>
      </c>
      <c r="D16" t="s">
        <v>420</v>
      </c>
      <c r="G16" s="74" t="s">
        <v>4946</v>
      </c>
      <c r="H16" t="s">
        <v>435</v>
      </c>
      <c r="L16">
        <v>96</v>
      </c>
      <c r="M16" s="75" t="s">
        <v>4921</v>
      </c>
      <c r="N16" s="74" t="s">
        <v>4947</v>
      </c>
    </row>
    <row r="17" spans="1:14" ht="102" x14ac:dyDescent="0.2">
      <c r="A17" t="s">
        <v>444</v>
      </c>
      <c r="B17" t="s">
        <v>433</v>
      </c>
      <c r="C17" t="s">
        <v>409</v>
      </c>
      <c r="D17" t="s">
        <v>445</v>
      </c>
      <c r="E17" t="s">
        <v>446</v>
      </c>
      <c r="G17" s="74" t="s">
        <v>4875</v>
      </c>
      <c r="H17" t="s">
        <v>435</v>
      </c>
      <c r="L17" t="s">
        <v>417</v>
      </c>
      <c r="M17" s="75" t="s">
        <v>83</v>
      </c>
      <c r="N17" s="74" t="s">
        <v>4948</v>
      </c>
    </row>
    <row r="18" spans="1:14" ht="102" x14ac:dyDescent="0.2">
      <c r="A18" t="s">
        <v>447</v>
      </c>
      <c r="B18" t="s">
        <v>408</v>
      </c>
      <c r="C18" t="s">
        <v>438</v>
      </c>
      <c r="D18" t="s">
        <v>420</v>
      </c>
      <c r="G18" s="74" t="s">
        <v>4886</v>
      </c>
      <c r="I18" t="s">
        <v>411</v>
      </c>
      <c r="L18" t="s">
        <v>448</v>
      </c>
      <c r="M18" s="75" t="s">
        <v>83</v>
      </c>
      <c r="N18" s="74" t="s">
        <v>4949</v>
      </c>
    </row>
    <row r="19" spans="1:14" ht="89.25" x14ac:dyDescent="0.2">
      <c r="A19" t="s">
        <v>449</v>
      </c>
      <c r="B19" t="s">
        <v>414</v>
      </c>
      <c r="C19" t="s">
        <v>409</v>
      </c>
      <c r="D19" t="s">
        <v>441</v>
      </c>
      <c r="E19">
        <v>12</v>
      </c>
      <c r="F19" t="s">
        <v>416</v>
      </c>
      <c r="G19" s="74" t="s">
        <v>450</v>
      </c>
      <c r="K19" t="s">
        <v>411</v>
      </c>
      <c r="L19" t="s">
        <v>417</v>
      </c>
      <c r="M19" s="75" t="s">
        <v>83</v>
      </c>
      <c r="N19" s="74" t="s">
        <v>4950</v>
      </c>
    </row>
    <row r="20" spans="1:14" ht="102" x14ac:dyDescent="0.2">
      <c r="A20" t="s">
        <v>451</v>
      </c>
      <c r="B20" t="s">
        <v>408</v>
      </c>
      <c r="C20" t="s">
        <v>409</v>
      </c>
      <c r="D20" t="s">
        <v>452</v>
      </c>
      <c r="G20" s="74" t="s">
        <v>453</v>
      </c>
      <c r="I20" t="s">
        <v>411</v>
      </c>
      <c r="L20" t="s">
        <v>448</v>
      </c>
      <c r="N20" s="74" t="s">
        <v>4951</v>
      </c>
    </row>
    <row r="21" spans="1:14" ht="127.5" x14ac:dyDescent="0.2">
      <c r="A21" t="s">
        <v>454</v>
      </c>
      <c r="C21" t="s">
        <v>409</v>
      </c>
      <c r="D21" t="s">
        <v>455</v>
      </c>
      <c r="E21">
        <v>6</v>
      </c>
      <c r="F21" t="s">
        <v>416</v>
      </c>
      <c r="G21" s="74" t="s">
        <v>456</v>
      </c>
      <c r="L21" t="s">
        <v>442</v>
      </c>
      <c r="N21" s="74" t="s">
        <v>4952</v>
      </c>
    </row>
    <row r="22" spans="1:14" ht="102" x14ac:dyDescent="0.2">
      <c r="A22" t="s">
        <v>457</v>
      </c>
      <c r="B22" t="s">
        <v>458</v>
      </c>
      <c r="C22" t="s">
        <v>409</v>
      </c>
      <c r="D22" t="s">
        <v>4953</v>
      </c>
      <c r="E22">
        <v>6</v>
      </c>
      <c r="F22" t="s">
        <v>416</v>
      </c>
      <c r="G22" s="74" t="s">
        <v>459</v>
      </c>
      <c r="I22" t="s">
        <v>411</v>
      </c>
      <c r="L22" t="s">
        <v>448</v>
      </c>
      <c r="N22" s="74" t="s">
        <v>4954</v>
      </c>
    </row>
    <row r="23" spans="1:14" ht="76.5" x14ac:dyDescent="0.2">
      <c r="A23" t="s">
        <v>460</v>
      </c>
      <c r="C23" t="s">
        <v>409</v>
      </c>
      <c r="D23" t="s">
        <v>420</v>
      </c>
      <c r="G23" s="74" t="s">
        <v>461</v>
      </c>
      <c r="L23" t="s">
        <v>462</v>
      </c>
      <c r="N23" s="74" t="s">
        <v>4955</v>
      </c>
    </row>
    <row r="24" spans="1:14" ht="63.75" x14ac:dyDescent="0.2">
      <c r="A24" t="s">
        <v>463</v>
      </c>
      <c r="B24" t="s">
        <v>464</v>
      </c>
      <c r="C24" t="s">
        <v>465</v>
      </c>
      <c r="D24" t="s">
        <v>593</v>
      </c>
      <c r="E24">
        <v>12</v>
      </c>
      <c r="F24" t="s">
        <v>416</v>
      </c>
      <c r="G24" s="74" t="s">
        <v>466</v>
      </c>
      <c r="H24" t="s">
        <v>467</v>
      </c>
      <c r="J24" t="s">
        <v>411</v>
      </c>
      <c r="L24" t="s">
        <v>468</v>
      </c>
      <c r="N24" s="74" t="s">
        <v>4956</v>
      </c>
    </row>
    <row r="25" spans="1:14" ht="114.75" x14ac:dyDescent="0.2">
      <c r="A25" t="s">
        <v>469</v>
      </c>
      <c r="B25" t="s">
        <v>408</v>
      </c>
      <c r="C25" t="s">
        <v>409</v>
      </c>
      <c r="D25" t="s">
        <v>420</v>
      </c>
      <c r="G25" s="74" t="s">
        <v>4957</v>
      </c>
      <c r="I25" t="s">
        <v>411</v>
      </c>
      <c r="L25" t="s">
        <v>470</v>
      </c>
      <c r="M25" s="75" t="s">
        <v>4958</v>
      </c>
      <c r="N25" s="74" t="s">
        <v>4959</v>
      </c>
    </row>
    <row r="26" spans="1:14" ht="89.25" x14ac:dyDescent="0.2">
      <c r="A26" t="s">
        <v>471</v>
      </c>
      <c r="C26" t="s">
        <v>472</v>
      </c>
      <c r="D26" t="s">
        <v>473</v>
      </c>
      <c r="G26" s="74" t="s">
        <v>4917</v>
      </c>
      <c r="L26">
        <v>96</v>
      </c>
      <c r="M26" s="75" t="s">
        <v>474</v>
      </c>
      <c r="N26" s="74" t="s">
        <v>4960</v>
      </c>
    </row>
    <row r="27" spans="1:14" ht="89.25" x14ac:dyDescent="0.2">
      <c r="A27" t="s">
        <v>475</v>
      </c>
      <c r="B27" t="s">
        <v>433</v>
      </c>
      <c r="C27" t="s">
        <v>419</v>
      </c>
      <c r="D27" t="s">
        <v>476</v>
      </c>
      <c r="E27">
        <v>12</v>
      </c>
      <c r="F27" t="s">
        <v>416</v>
      </c>
      <c r="G27" s="74" t="s">
        <v>4918</v>
      </c>
      <c r="H27" t="s">
        <v>435</v>
      </c>
      <c r="L27" t="s">
        <v>462</v>
      </c>
      <c r="M27" s="75" t="s">
        <v>477</v>
      </c>
      <c r="N27" s="74" t="s">
        <v>4961</v>
      </c>
    </row>
    <row r="28" spans="1:14" ht="51" x14ac:dyDescent="0.2">
      <c r="A28" t="s">
        <v>478</v>
      </c>
      <c r="B28" t="s">
        <v>408</v>
      </c>
      <c r="C28" t="s">
        <v>438</v>
      </c>
      <c r="D28" t="s">
        <v>420</v>
      </c>
      <c r="G28" s="74" t="s">
        <v>4919</v>
      </c>
      <c r="I28" t="s">
        <v>411</v>
      </c>
      <c r="L28" t="s">
        <v>470</v>
      </c>
      <c r="M28" s="75" t="s">
        <v>4962</v>
      </c>
      <c r="N28" s="74" t="s">
        <v>4963</v>
      </c>
    </row>
    <row r="29" spans="1:14" ht="114.75" x14ac:dyDescent="0.2">
      <c r="A29" t="s">
        <v>479</v>
      </c>
      <c r="C29" t="s">
        <v>472</v>
      </c>
      <c r="D29" t="s">
        <v>480</v>
      </c>
      <c r="E29">
        <v>6</v>
      </c>
      <c r="F29" t="s">
        <v>416</v>
      </c>
      <c r="G29" s="74" t="s">
        <v>4964</v>
      </c>
      <c r="L29" t="s">
        <v>442</v>
      </c>
      <c r="M29" s="75" t="s">
        <v>4965</v>
      </c>
      <c r="N29" s="74" t="s">
        <v>4966</v>
      </c>
    </row>
    <row r="30" spans="1:14" ht="76.5" x14ac:dyDescent="0.2">
      <c r="A30" t="s">
        <v>481</v>
      </c>
      <c r="C30" t="s">
        <v>409</v>
      </c>
      <c r="D30" t="s">
        <v>482</v>
      </c>
      <c r="E30">
        <v>12</v>
      </c>
      <c r="F30" t="s">
        <v>416</v>
      </c>
      <c r="G30" s="74" t="s">
        <v>4876</v>
      </c>
      <c r="L30" t="s">
        <v>483</v>
      </c>
      <c r="M30" s="75" t="s">
        <v>83</v>
      </c>
      <c r="N30" s="74" t="s">
        <v>4967</v>
      </c>
    </row>
    <row r="31" spans="1:14" ht="51" x14ac:dyDescent="0.2">
      <c r="A31" t="s">
        <v>484</v>
      </c>
      <c r="C31" t="s">
        <v>409</v>
      </c>
      <c r="D31" t="s">
        <v>4968</v>
      </c>
      <c r="E31">
        <v>12</v>
      </c>
      <c r="F31" t="s">
        <v>416</v>
      </c>
      <c r="G31" s="74" t="s">
        <v>4887</v>
      </c>
      <c r="K31" t="s">
        <v>411</v>
      </c>
      <c r="L31">
        <v>97</v>
      </c>
      <c r="M31" s="75" t="s">
        <v>83</v>
      </c>
      <c r="N31" s="74" t="s">
        <v>4969</v>
      </c>
    </row>
    <row r="32" spans="1:14" ht="89.25" x14ac:dyDescent="0.2">
      <c r="A32" t="s">
        <v>485</v>
      </c>
      <c r="B32" t="s">
        <v>414</v>
      </c>
      <c r="C32" t="s">
        <v>409</v>
      </c>
      <c r="D32" t="s">
        <v>4968</v>
      </c>
      <c r="E32">
        <v>12</v>
      </c>
      <c r="F32" t="s">
        <v>416</v>
      </c>
      <c r="G32" s="74" t="s">
        <v>4888</v>
      </c>
      <c r="K32" t="s">
        <v>411</v>
      </c>
      <c r="L32">
        <v>97</v>
      </c>
      <c r="M32" s="75" t="s">
        <v>4881</v>
      </c>
      <c r="N32" s="74" t="s">
        <v>4970</v>
      </c>
    </row>
    <row r="33" spans="1:14" ht="114.75" x14ac:dyDescent="0.2">
      <c r="A33" t="s">
        <v>486</v>
      </c>
      <c r="B33" t="s">
        <v>487</v>
      </c>
      <c r="C33" t="s">
        <v>409</v>
      </c>
      <c r="D33" t="s">
        <v>488</v>
      </c>
      <c r="G33" s="74" t="s">
        <v>4971</v>
      </c>
      <c r="H33" t="s">
        <v>467</v>
      </c>
      <c r="L33" t="s">
        <v>442</v>
      </c>
      <c r="M33" s="75" t="s">
        <v>4972</v>
      </c>
      <c r="N33" s="74" t="s">
        <v>4973</v>
      </c>
    </row>
    <row r="34" spans="1:14" ht="63.75" x14ac:dyDescent="0.2">
      <c r="A34" t="s">
        <v>489</v>
      </c>
      <c r="B34" t="s">
        <v>433</v>
      </c>
      <c r="C34" t="s">
        <v>409</v>
      </c>
      <c r="D34" t="s">
        <v>490</v>
      </c>
      <c r="E34">
        <v>6</v>
      </c>
      <c r="F34" t="s">
        <v>416</v>
      </c>
      <c r="G34" s="74" t="s">
        <v>4889</v>
      </c>
      <c r="H34" t="s">
        <v>435</v>
      </c>
      <c r="L34">
        <v>97</v>
      </c>
      <c r="M34" s="75" t="s">
        <v>83</v>
      </c>
      <c r="N34" s="74" t="s">
        <v>4974</v>
      </c>
    </row>
    <row r="35" spans="1:14" ht="89.25" x14ac:dyDescent="0.2">
      <c r="A35" t="s">
        <v>491</v>
      </c>
      <c r="B35" t="s">
        <v>433</v>
      </c>
      <c r="C35" t="s">
        <v>409</v>
      </c>
      <c r="D35" t="s">
        <v>492</v>
      </c>
      <c r="E35">
        <v>12</v>
      </c>
      <c r="G35" s="74" t="s">
        <v>4890</v>
      </c>
      <c r="H35" t="s">
        <v>435</v>
      </c>
      <c r="L35" t="s">
        <v>462</v>
      </c>
      <c r="M35" s="75" t="s">
        <v>493</v>
      </c>
      <c r="N35" s="74" t="s">
        <v>4975</v>
      </c>
    </row>
    <row r="36" spans="1:14" ht="102" x14ac:dyDescent="0.2">
      <c r="A36" s="77" t="s">
        <v>494</v>
      </c>
      <c r="B36" t="s">
        <v>414</v>
      </c>
      <c r="C36" t="s">
        <v>438</v>
      </c>
      <c r="D36" t="s">
        <v>420</v>
      </c>
      <c r="G36" s="74" t="s">
        <v>4976</v>
      </c>
      <c r="K36" t="s">
        <v>411</v>
      </c>
      <c r="L36" t="s">
        <v>468</v>
      </c>
      <c r="M36" s="75" t="s">
        <v>83</v>
      </c>
      <c r="N36" s="74" t="s">
        <v>4977</v>
      </c>
    </row>
    <row r="37" spans="1:14" ht="120" x14ac:dyDescent="0.25">
      <c r="A37" s="78" t="s">
        <v>494</v>
      </c>
      <c r="B37" s="78" t="s">
        <v>414</v>
      </c>
      <c r="C37" s="78" t="s">
        <v>438</v>
      </c>
      <c r="D37" s="78" t="s">
        <v>420</v>
      </c>
      <c r="E37" s="78"/>
      <c r="F37" s="78"/>
      <c r="G37" s="79" t="s">
        <v>4976</v>
      </c>
      <c r="H37" s="78"/>
      <c r="I37" s="78"/>
      <c r="J37" s="78"/>
      <c r="K37" s="78" t="s">
        <v>411</v>
      </c>
      <c r="L37" s="78" t="s">
        <v>483</v>
      </c>
      <c r="M37" s="80" t="s">
        <v>83</v>
      </c>
      <c r="N37" s="74" t="s">
        <v>4977</v>
      </c>
    </row>
    <row r="38" spans="1:14" ht="38.25" x14ac:dyDescent="0.2">
      <c r="A38" t="s">
        <v>495</v>
      </c>
      <c r="B38" t="s">
        <v>414</v>
      </c>
      <c r="C38" t="s">
        <v>409</v>
      </c>
      <c r="D38" t="s">
        <v>496</v>
      </c>
      <c r="E38">
        <v>6</v>
      </c>
      <c r="F38" t="s">
        <v>416</v>
      </c>
      <c r="G38" s="74" t="s">
        <v>4891</v>
      </c>
      <c r="K38" t="s">
        <v>411</v>
      </c>
      <c r="L38">
        <v>97</v>
      </c>
      <c r="M38" s="75" t="s">
        <v>83</v>
      </c>
      <c r="N38" s="74" t="s">
        <v>4978</v>
      </c>
    </row>
    <row r="39" spans="1:14" ht="76.5" x14ac:dyDescent="0.2">
      <c r="A39" s="77" t="s">
        <v>497</v>
      </c>
      <c r="B39" t="s">
        <v>498</v>
      </c>
      <c r="C39" t="s">
        <v>409</v>
      </c>
      <c r="D39" t="s">
        <v>420</v>
      </c>
      <c r="G39" s="74" t="s">
        <v>4979</v>
      </c>
      <c r="H39" t="s">
        <v>435</v>
      </c>
      <c r="K39" t="s">
        <v>411</v>
      </c>
      <c r="L39" t="s">
        <v>483</v>
      </c>
      <c r="M39" s="75" t="s">
        <v>83</v>
      </c>
      <c r="N39" s="74" t="s">
        <v>4980</v>
      </c>
    </row>
    <row r="40" spans="1:14" ht="127.5" x14ac:dyDescent="0.2">
      <c r="A40" t="s">
        <v>499</v>
      </c>
      <c r="B40" t="s">
        <v>433</v>
      </c>
      <c r="C40" t="s">
        <v>409</v>
      </c>
      <c r="D40" t="s">
        <v>500</v>
      </c>
      <c r="E40">
        <v>12</v>
      </c>
      <c r="F40" t="s">
        <v>416</v>
      </c>
      <c r="G40" s="74" t="s">
        <v>4981</v>
      </c>
      <c r="H40" t="s">
        <v>435</v>
      </c>
      <c r="L40" t="s">
        <v>501</v>
      </c>
      <c r="M40" s="75" t="s">
        <v>4982</v>
      </c>
      <c r="N40" s="74" t="s">
        <v>4983</v>
      </c>
    </row>
    <row r="41" spans="1:14" ht="63.75" x14ac:dyDescent="0.2">
      <c r="A41" t="s">
        <v>502</v>
      </c>
      <c r="C41" t="s">
        <v>409</v>
      </c>
      <c r="D41">
        <v>1</v>
      </c>
      <c r="E41">
        <v>6</v>
      </c>
      <c r="F41" t="s">
        <v>416</v>
      </c>
      <c r="G41" s="74" t="s">
        <v>4892</v>
      </c>
      <c r="L41">
        <v>98</v>
      </c>
      <c r="M41" s="75" t="s">
        <v>83</v>
      </c>
      <c r="N41" s="74" t="s">
        <v>4984</v>
      </c>
    </row>
    <row r="42" spans="1:14" ht="89.25" x14ac:dyDescent="0.2">
      <c r="A42" t="s">
        <v>503</v>
      </c>
      <c r="B42" t="s">
        <v>414</v>
      </c>
      <c r="C42" t="s">
        <v>409</v>
      </c>
      <c r="D42" t="s">
        <v>4985</v>
      </c>
      <c r="E42">
        <v>12</v>
      </c>
      <c r="F42" t="s">
        <v>416</v>
      </c>
      <c r="G42" s="74" t="s">
        <v>4893</v>
      </c>
      <c r="K42" t="s">
        <v>411</v>
      </c>
      <c r="L42">
        <v>98</v>
      </c>
      <c r="M42" s="75" t="s">
        <v>4922</v>
      </c>
      <c r="N42" s="74" t="s">
        <v>4986</v>
      </c>
    </row>
    <row r="43" spans="1:14" ht="89.25" x14ac:dyDescent="0.2">
      <c r="A43" t="s">
        <v>504</v>
      </c>
      <c r="C43" t="s">
        <v>419</v>
      </c>
      <c r="D43" t="s">
        <v>420</v>
      </c>
      <c r="G43" s="74" t="s">
        <v>505</v>
      </c>
      <c r="L43" t="s">
        <v>501</v>
      </c>
      <c r="N43" s="74" t="s">
        <v>4987</v>
      </c>
    </row>
    <row r="44" spans="1:14" ht="140.25" x14ac:dyDescent="0.2">
      <c r="A44" t="s">
        <v>506</v>
      </c>
      <c r="B44" t="s">
        <v>414</v>
      </c>
      <c r="C44" t="s">
        <v>409</v>
      </c>
      <c r="D44" t="s">
        <v>507</v>
      </c>
      <c r="E44">
        <v>12</v>
      </c>
      <c r="F44" t="s">
        <v>416</v>
      </c>
      <c r="G44" s="74" t="s">
        <v>4894</v>
      </c>
      <c r="K44" t="s">
        <v>411</v>
      </c>
      <c r="L44" t="s">
        <v>508</v>
      </c>
      <c r="M44" s="75" t="s">
        <v>4988</v>
      </c>
      <c r="N44" s="74" t="s">
        <v>4989</v>
      </c>
    </row>
    <row r="45" spans="1:14" ht="102" x14ac:dyDescent="0.2">
      <c r="A45" t="s">
        <v>509</v>
      </c>
      <c r="B45" t="s">
        <v>433</v>
      </c>
      <c r="C45" t="s">
        <v>409</v>
      </c>
      <c r="D45" t="s">
        <v>510</v>
      </c>
      <c r="G45" s="74" t="s">
        <v>511</v>
      </c>
      <c r="H45" t="s">
        <v>435</v>
      </c>
      <c r="L45" t="s">
        <v>501</v>
      </c>
      <c r="N45" s="74" t="s">
        <v>4990</v>
      </c>
    </row>
    <row r="46" spans="1:14" ht="89.25" x14ac:dyDescent="0.2">
      <c r="A46" t="s">
        <v>512</v>
      </c>
      <c r="B46" t="s">
        <v>408</v>
      </c>
      <c r="C46" t="s">
        <v>409</v>
      </c>
      <c r="D46" t="s">
        <v>420</v>
      </c>
      <c r="G46" s="74" t="s">
        <v>4991</v>
      </c>
      <c r="I46" t="s">
        <v>411</v>
      </c>
      <c r="L46" t="s">
        <v>470</v>
      </c>
      <c r="M46" s="75" t="s">
        <v>4992</v>
      </c>
      <c r="N46" s="74" t="s">
        <v>4993</v>
      </c>
    </row>
    <row r="47" spans="1:14" ht="114.75" x14ac:dyDescent="0.2">
      <c r="A47" t="s">
        <v>513</v>
      </c>
      <c r="B47" t="s">
        <v>408</v>
      </c>
      <c r="C47" t="s">
        <v>419</v>
      </c>
      <c r="D47" t="s">
        <v>420</v>
      </c>
      <c r="G47" s="74" t="s">
        <v>4994</v>
      </c>
      <c r="I47" t="s">
        <v>411</v>
      </c>
      <c r="L47" t="s">
        <v>514</v>
      </c>
      <c r="M47" s="75" t="s">
        <v>4995</v>
      </c>
      <c r="N47" s="74" t="s">
        <v>4996</v>
      </c>
    </row>
    <row r="48" spans="1:14" ht="102" x14ac:dyDescent="0.2">
      <c r="A48" t="s">
        <v>515</v>
      </c>
      <c r="C48" t="s">
        <v>516</v>
      </c>
      <c r="D48" t="s">
        <v>420</v>
      </c>
      <c r="G48" s="74" t="s">
        <v>4997</v>
      </c>
      <c r="L48" t="s">
        <v>517</v>
      </c>
      <c r="M48" s="75" t="s">
        <v>4998</v>
      </c>
      <c r="N48" s="74" t="s">
        <v>4999</v>
      </c>
    </row>
    <row r="49" spans="1:14" ht="114.75" x14ac:dyDescent="0.2">
      <c r="A49" t="s">
        <v>518</v>
      </c>
      <c r="B49" t="s">
        <v>487</v>
      </c>
      <c r="C49" t="s">
        <v>419</v>
      </c>
      <c r="D49" t="s">
        <v>519</v>
      </c>
      <c r="E49">
        <v>6</v>
      </c>
      <c r="F49" t="s">
        <v>416</v>
      </c>
      <c r="G49" s="74" t="s">
        <v>520</v>
      </c>
      <c r="H49" t="s">
        <v>467</v>
      </c>
      <c r="L49" t="s">
        <v>517</v>
      </c>
      <c r="N49" s="74" t="s">
        <v>5000</v>
      </c>
    </row>
    <row r="50" spans="1:14" ht="63.75" x14ac:dyDescent="0.2">
      <c r="A50" t="s">
        <v>521</v>
      </c>
      <c r="B50" t="s">
        <v>414</v>
      </c>
      <c r="C50" t="s">
        <v>438</v>
      </c>
      <c r="D50" t="s">
        <v>522</v>
      </c>
      <c r="G50" s="74" t="s">
        <v>4920</v>
      </c>
      <c r="K50" t="s">
        <v>411</v>
      </c>
      <c r="L50" t="s">
        <v>517</v>
      </c>
      <c r="N50" s="74" t="s">
        <v>5001</v>
      </c>
    </row>
    <row r="51" spans="1:14" ht="63.75" x14ac:dyDescent="0.2">
      <c r="A51" t="s">
        <v>523</v>
      </c>
      <c r="C51" t="s">
        <v>409</v>
      </c>
      <c r="D51" t="s">
        <v>524</v>
      </c>
      <c r="E51">
        <v>6</v>
      </c>
      <c r="F51" t="s">
        <v>416</v>
      </c>
      <c r="G51" s="74" t="s">
        <v>5002</v>
      </c>
      <c r="L51" t="s">
        <v>508</v>
      </c>
      <c r="M51" s="75" t="s">
        <v>83</v>
      </c>
      <c r="N51" s="74" t="s">
        <v>5003</v>
      </c>
    </row>
    <row r="52" spans="1:14" ht="89.25" x14ac:dyDescent="0.2">
      <c r="A52" t="s">
        <v>525</v>
      </c>
      <c r="B52" t="s">
        <v>414</v>
      </c>
      <c r="C52" t="s">
        <v>409</v>
      </c>
      <c r="D52" t="s">
        <v>420</v>
      </c>
      <c r="E52">
        <v>12</v>
      </c>
      <c r="G52" s="74" t="s">
        <v>4879</v>
      </c>
      <c r="K52" t="s">
        <v>411</v>
      </c>
      <c r="L52" t="s">
        <v>483</v>
      </c>
      <c r="N52" s="74" t="s">
        <v>5004</v>
      </c>
    </row>
    <row r="53" spans="1:14" ht="76.5" x14ac:dyDescent="0.2">
      <c r="A53" t="s">
        <v>526</v>
      </c>
      <c r="B53" t="s">
        <v>414</v>
      </c>
      <c r="C53" t="s">
        <v>516</v>
      </c>
      <c r="D53" t="s">
        <v>420</v>
      </c>
      <c r="G53" s="74" t="s">
        <v>527</v>
      </c>
      <c r="K53" t="s">
        <v>411</v>
      </c>
      <c r="L53" t="s">
        <v>426</v>
      </c>
      <c r="N53" s="74" t="s">
        <v>5005</v>
      </c>
    </row>
    <row r="54" spans="1:14" ht="63.75" x14ac:dyDescent="0.2">
      <c r="A54" t="s">
        <v>528</v>
      </c>
      <c r="B54" t="s">
        <v>433</v>
      </c>
      <c r="C54" t="s">
        <v>409</v>
      </c>
      <c r="D54" t="s">
        <v>529</v>
      </c>
      <c r="E54" t="s">
        <v>530</v>
      </c>
      <c r="G54" s="74" t="s">
        <v>4895</v>
      </c>
      <c r="H54" t="s">
        <v>435</v>
      </c>
      <c r="L54" t="s">
        <v>468</v>
      </c>
      <c r="M54" s="75" t="s">
        <v>83</v>
      </c>
      <c r="N54" s="74" t="s">
        <v>5006</v>
      </c>
    </row>
    <row r="55" spans="1:14" ht="63.75" x14ac:dyDescent="0.2">
      <c r="A55" t="s">
        <v>531</v>
      </c>
      <c r="B55" t="s">
        <v>408</v>
      </c>
      <c r="C55" t="s">
        <v>438</v>
      </c>
      <c r="D55" t="s">
        <v>532</v>
      </c>
      <c r="G55" s="74" t="s">
        <v>4896</v>
      </c>
      <c r="I55" t="s">
        <v>411</v>
      </c>
      <c r="L55" t="s">
        <v>514</v>
      </c>
      <c r="M55" s="75" t="s">
        <v>5007</v>
      </c>
      <c r="N55" s="74" t="s">
        <v>5008</v>
      </c>
    </row>
    <row r="56" spans="1:14" ht="63.75" x14ac:dyDescent="0.2">
      <c r="A56" t="s">
        <v>533</v>
      </c>
      <c r="B56" t="s">
        <v>487</v>
      </c>
      <c r="C56" t="s">
        <v>409</v>
      </c>
      <c r="D56">
        <v>1</v>
      </c>
      <c r="E56">
        <v>6</v>
      </c>
      <c r="F56" t="s">
        <v>416</v>
      </c>
      <c r="G56" s="74" t="s">
        <v>4897</v>
      </c>
      <c r="H56" t="s">
        <v>467</v>
      </c>
      <c r="L56" t="s">
        <v>534</v>
      </c>
      <c r="M56" s="75" t="s">
        <v>83</v>
      </c>
      <c r="N56" s="74" t="s">
        <v>5009</v>
      </c>
    </row>
    <row r="57" spans="1:14" ht="89.25" x14ac:dyDescent="0.2">
      <c r="A57" t="s">
        <v>535</v>
      </c>
      <c r="B57" t="s">
        <v>536</v>
      </c>
      <c r="C57" t="s">
        <v>409</v>
      </c>
      <c r="D57" t="s">
        <v>537</v>
      </c>
      <c r="E57">
        <v>6</v>
      </c>
      <c r="F57" t="s">
        <v>416</v>
      </c>
      <c r="G57" s="74" t="s">
        <v>4898</v>
      </c>
      <c r="H57" t="s">
        <v>435</v>
      </c>
      <c r="J57" t="s">
        <v>411</v>
      </c>
      <c r="L57" t="s">
        <v>517</v>
      </c>
      <c r="N57" s="74" t="s">
        <v>5010</v>
      </c>
    </row>
    <row r="58" spans="1:14" ht="89.25" x14ac:dyDescent="0.2">
      <c r="A58" t="s">
        <v>385</v>
      </c>
      <c r="B58" t="s">
        <v>538</v>
      </c>
      <c r="C58" t="s">
        <v>409</v>
      </c>
      <c r="D58" t="s">
        <v>434</v>
      </c>
      <c r="E58">
        <v>12</v>
      </c>
      <c r="F58" t="s">
        <v>416</v>
      </c>
      <c r="G58" s="74" t="s">
        <v>4899</v>
      </c>
      <c r="J58" t="s">
        <v>411</v>
      </c>
      <c r="L58" t="s">
        <v>539</v>
      </c>
      <c r="M58" s="75" t="s">
        <v>540</v>
      </c>
      <c r="N58" s="74" t="s">
        <v>5011</v>
      </c>
    </row>
    <row r="59" spans="1:14" ht="140.25" x14ac:dyDescent="0.2">
      <c r="A59" t="s">
        <v>541</v>
      </c>
      <c r="B59" t="s">
        <v>538</v>
      </c>
      <c r="C59" t="s">
        <v>409</v>
      </c>
      <c r="D59" t="s">
        <v>542</v>
      </c>
      <c r="F59" t="s">
        <v>416</v>
      </c>
      <c r="G59" s="74" t="s">
        <v>4900</v>
      </c>
      <c r="J59" t="s">
        <v>411</v>
      </c>
      <c r="L59">
        <v>98</v>
      </c>
      <c r="M59" s="75" t="s">
        <v>5012</v>
      </c>
      <c r="N59" s="74" t="s">
        <v>5013</v>
      </c>
    </row>
    <row r="60" spans="1:14" ht="51" x14ac:dyDescent="0.2">
      <c r="A60" t="s">
        <v>543</v>
      </c>
      <c r="C60" t="s">
        <v>409</v>
      </c>
      <c r="D60" t="s">
        <v>544</v>
      </c>
      <c r="G60" s="74" t="s">
        <v>4901</v>
      </c>
      <c r="L60" t="s">
        <v>534</v>
      </c>
      <c r="N60" s="74" t="s">
        <v>5014</v>
      </c>
    </row>
    <row r="61" spans="1:14" ht="178.5" x14ac:dyDescent="0.2">
      <c r="A61" t="s">
        <v>545</v>
      </c>
      <c r="B61" t="s">
        <v>414</v>
      </c>
      <c r="C61" t="s">
        <v>409</v>
      </c>
      <c r="D61" t="s">
        <v>5015</v>
      </c>
      <c r="E61">
        <v>12</v>
      </c>
      <c r="F61" t="s">
        <v>416</v>
      </c>
      <c r="G61" s="74" t="s">
        <v>4902</v>
      </c>
      <c r="K61" t="s">
        <v>4923</v>
      </c>
      <c r="L61">
        <v>98</v>
      </c>
      <c r="M61" s="75" t="s">
        <v>5016</v>
      </c>
      <c r="N61" s="74" t="s">
        <v>5017</v>
      </c>
    </row>
    <row r="62" spans="1:14" ht="51" x14ac:dyDescent="0.2">
      <c r="A62" t="s">
        <v>546</v>
      </c>
      <c r="C62" t="s">
        <v>438</v>
      </c>
      <c r="D62" t="s">
        <v>547</v>
      </c>
      <c r="G62" s="74" t="s">
        <v>4903</v>
      </c>
      <c r="L62">
        <v>99</v>
      </c>
      <c r="N62" s="74" t="s">
        <v>5018</v>
      </c>
    </row>
    <row r="63" spans="1:14" ht="63.75" x14ac:dyDescent="0.2">
      <c r="A63" t="s">
        <v>387</v>
      </c>
      <c r="B63" t="s">
        <v>538</v>
      </c>
      <c r="C63" t="s">
        <v>438</v>
      </c>
      <c r="D63" t="s">
        <v>482</v>
      </c>
      <c r="E63">
        <v>12</v>
      </c>
      <c r="F63" t="s">
        <v>416</v>
      </c>
      <c r="G63" s="74" t="s">
        <v>4904</v>
      </c>
      <c r="J63" t="s">
        <v>411</v>
      </c>
      <c r="L63" t="s">
        <v>468</v>
      </c>
      <c r="M63" s="75" t="b">
        <v>0</v>
      </c>
      <c r="N63" s="74" t="s">
        <v>5019</v>
      </c>
    </row>
    <row r="64" spans="1:14" ht="89.25" x14ac:dyDescent="0.2">
      <c r="A64" s="77" t="s">
        <v>548</v>
      </c>
      <c r="B64" t="s">
        <v>408</v>
      </c>
      <c r="C64" t="s">
        <v>409</v>
      </c>
      <c r="D64" t="s">
        <v>420</v>
      </c>
      <c r="G64" s="74" t="s">
        <v>5020</v>
      </c>
      <c r="I64" t="s">
        <v>411</v>
      </c>
      <c r="L64" t="s">
        <v>514</v>
      </c>
      <c r="M64" s="75" t="s">
        <v>5021</v>
      </c>
      <c r="N64" s="74" t="s">
        <v>5022</v>
      </c>
    </row>
    <row r="65" spans="1:14" ht="102" x14ac:dyDescent="0.2">
      <c r="A65" t="s">
        <v>549</v>
      </c>
      <c r="C65" t="s">
        <v>516</v>
      </c>
      <c r="D65" t="s">
        <v>420</v>
      </c>
      <c r="G65" s="74" t="s">
        <v>5023</v>
      </c>
      <c r="L65" t="s">
        <v>534</v>
      </c>
      <c r="M65" s="75" t="s">
        <v>5024</v>
      </c>
      <c r="N65" s="74" t="s">
        <v>5025</v>
      </c>
    </row>
    <row r="66" spans="1:14" ht="76.5" x14ac:dyDescent="0.2">
      <c r="A66" t="s">
        <v>550</v>
      </c>
      <c r="C66" t="s">
        <v>409</v>
      </c>
      <c r="D66" t="s">
        <v>434</v>
      </c>
      <c r="E66">
        <v>12</v>
      </c>
      <c r="F66" t="s">
        <v>416</v>
      </c>
      <c r="G66" s="74" t="s">
        <v>4905</v>
      </c>
      <c r="L66" t="s">
        <v>539</v>
      </c>
      <c r="M66" s="75" t="s">
        <v>83</v>
      </c>
      <c r="N66" s="74" t="s">
        <v>5026</v>
      </c>
    </row>
    <row r="67" spans="1:14" ht="89.25" x14ac:dyDescent="0.2">
      <c r="A67" t="s">
        <v>551</v>
      </c>
      <c r="C67" t="s">
        <v>419</v>
      </c>
      <c r="D67" t="s">
        <v>552</v>
      </c>
      <c r="F67" t="s">
        <v>416</v>
      </c>
      <c r="G67" s="74" t="s">
        <v>553</v>
      </c>
      <c r="L67" t="s">
        <v>468</v>
      </c>
      <c r="N67" s="74" t="s">
        <v>5027</v>
      </c>
    </row>
    <row r="68" spans="1:14" ht="102" x14ac:dyDescent="0.2">
      <c r="A68" t="s">
        <v>554</v>
      </c>
      <c r="B68" t="s">
        <v>458</v>
      </c>
      <c r="C68" t="s">
        <v>409</v>
      </c>
      <c r="D68" t="s">
        <v>452</v>
      </c>
      <c r="G68" s="74" t="s">
        <v>4906</v>
      </c>
      <c r="I68" t="s">
        <v>411</v>
      </c>
      <c r="L68" t="s">
        <v>555</v>
      </c>
      <c r="M68" s="75" t="s">
        <v>5028</v>
      </c>
      <c r="N68" s="74" t="s">
        <v>5029</v>
      </c>
    </row>
    <row r="69" spans="1:14" ht="63.75" x14ac:dyDescent="0.2">
      <c r="A69" t="s">
        <v>556</v>
      </c>
      <c r="C69" t="s">
        <v>438</v>
      </c>
      <c r="D69" t="s">
        <v>557</v>
      </c>
      <c r="G69" s="74" t="s">
        <v>4907</v>
      </c>
      <c r="L69">
        <v>100</v>
      </c>
      <c r="M69" s="75" t="s">
        <v>83</v>
      </c>
      <c r="N69" s="74" t="s">
        <v>5030</v>
      </c>
    </row>
    <row r="70" spans="1:14" ht="51" x14ac:dyDescent="0.2">
      <c r="A70" t="s">
        <v>558</v>
      </c>
      <c r="B70" t="s">
        <v>433</v>
      </c>
      <c r="C70" t="s">
        <v>409</v>
      </c>
      <c r="D70" t="s">
        <v>524</v>
      </c>
      <c r="E70">
        <v>6</v>
      </c>
      <c r="F70" t="s">
        <v>416</v>
      </c>
      <c r="G70" s="74" t="s">
        <v>4908</v>
      </c>
      <c r="H70" t="s">
        <v>435</v>
      </c>
      <c r="L70" t="s">
        <v>559</v>
      </c>
      <c r="M70" s="75" t="s">
        <v>83</v>
      </c>
      <c r="N70" s="74" t="s">
        <v>5031</v>
      </c>
    </row>
    <row r="71" spans="1:14" ht="89.25" x14ac:dyDescent="0.2">
      <c r="A71" t="s">
        <v>560</v>
      </c>
      <c r="B71" t="s">
        <v>414</v>
      </c>
      <c r="C71" t="s">
        <v>409</v>
      </c>
      <c r="D71" t="s">
        <v>529</v>
      </c>
      <c r="E71" t="s">
        <v>530</v>
      </c>
      <c r="G71" s="74" t="s">
        <v>4909</v>
      </c>
      <c r="K71" t="s">
        <v>411</v>
      </c>
      <c r="L71" t="s">
        <v>561</v>
      </c>
      <c r="M71" s="75" t="s">
        <v>5032</v>
      </c>
      <c r="N71" s="74" t="s">
        <v>5033</v>
      </c>
    </row>
    <row r="72" spans="1:14" ht="89.25" x14ac:dyDescent="0.2">
      <c r="A72" t="s">
        <v>562</v>
      </c>
      <c r="C72" t="s">
        <v>409</v>
      </c>
      <c r="D72" t="s">
        <v>420</v>
      </c>
      <c r="G72" s="74" t="s">
        <v>5034</v>
      </c>
      <c r="L72" t="s">
        <v>508</v>
      </c>
      <c r="M72" s="75" t="s">
        <v>83</v>
      </c>
      <c r="N72" s="74" t="s">
        <v>5035</v>
      </c>
    </row>
    <row r="73" spans="1:14" ht="102" x14ac:dyDescent="0.2">
      <c r="A73" t="s">
        <v>563</v>
      </c>
      <c r="B73" t="s">
        <v>408</v>
      </c>
      <c r="C73" t="s">
        <v>409</v>
      </c>
      <c r="D73" t="s">
        <v>564</v>
      </c>
      <c r="G73" s="74" t="s">
        <v>5036</v>
      </c>
      <c r="L73" t="s">
        <v>555</v>
      </c>
      <c r="M73" s="75" t="s">
        <v>5037</v>
      </c>
      <c r="N73" s="74" t="s">
        <v>5038</v>
      </c>
    </row>
    <row r="74" spans="1:14" ht="102" x14ac:dyDescent="0.2">
      <c r="A74" t="s">
        <v>565</v>
      </c>
      <c r="B74" t="s">
        <v>408</v>
      </c>
      <c r="C74" t="s">
        <v>409</v>
      </c>
      <c r="D74" t="s">
        <v>566</v>
      </c>
      <c r="G74" s="74" t="s">
        <v>5039</v>
      </c>
      <c r="I74" t="s">
        <v>411</v>
      </c>
      <c r="L74" t="s">
        <v>567</v>
      </c>
      <c r="M74" s="75" t="s">
        <v>5040</v>
      </c>
      <c r="N74" s="74" t="s">
        <v>5041</v>
      </c>
    </row>
    <row r="75" spans="1:14" ht="127.5" x14ac:dyDescent="0.2">
      <c r="A75" t="s">
        <v>568</v>
      </c>
      <c r="B75" t="s">
        <v>408</v>
      </c>
      <c r="C75" t="s">
        <v>409</v>
      </c>
      <c r="D75" t="s">
        <v>569</v>
      </c>
      <c r="G75" s="74" t="s">
        <v>5042</v>
      </c>
      <c r="I75" t="s">
        <v>411</v>
      </c>
      <c r="L75" t="s">
        <v>567</v>
      </c>
      <c r="M75" s="75" t="s">
        <v>5043</v>
      </c>
      <c r="N75" s="74" t="s">
        <v>5044</v>
      </c>
    </row>
    <row r="76" spans="1:14" ht="140.25" x14ac:dyDescent="0.2">
      <c r="A76" t="s">
        <v>570</v>
      </c>
      <c r="B76" t="s">
        <v>487</v>
      </c>
      <c r="C76" t="s">
        <v>409</v>
      </c>
      <c r="D76" t="s">
        <v>571</v>
      </c>
      <c r="E76">
        <v>12</v>
      </c>
      <c r="F76" t="s">
        <v>416</v>
      </c>
      <c r="G76" s="74" t="s">
        <v>4910</v>
      </c>
      <c r="H76" t="s">
        <v>467</v>
      </c>
      <c r="L76">
        <v>100</v>
      </c>
      <c r="M76" s="75" t="s">
        <v>572</v>
      </c>
      <c r="N76" s="74" t="s">
        <v>5045</v>
      </c>
    </row>
    <row r="77" spans="1:14" ht="127.5" x14ac:dyDescent="0.2">
      <c r="A77" t="s">
        <v>573</v>
      </c>
      <c r="C77" t="s">
        <v>419</v>
      </c>
      <c r="D77" t="s">
        <v>420</v>
      </c>
      <c r="G77" s="74" t="s">
        <v>5046</v>
      </c>
      <c r="L77" t="s">
        <v>559</v>
      </c>
      <c r="M77" s="75" t="s">
        <v>5047</v>
      </c>
      <c r="N77" s="74" t="s">
        <v>5048</v>
      </c>
    </row>
    <row r="78" spans="1:14" x14ac:dyDescent="0.2">
      <c r="A78" t="s">
        <v>574</v>
      </c>
      <c r="B78" t="s">
        <v>408</v>
      </c>
      <c r="C78" t="s">
        <v>438</v>
      </c>
      <c r="D78" t="s">
        <v>420</v>
      </c>
      <c r="G78" s="74" t="e">
        <v>#VALUE!</v>
      </c>
      <c r="I78" t="s">
        <v>411</v>
      </c>
      <c r="L78" t="s">
        <v>567</v>
      </c>
      <c r="M78" s="75" t="e">
        <v>#VALUE!</v>
      </c>
      <c r="N78" s="74" t="e">
        <v>#VALUE!</v>
      </c>
    </row>
    <row r="79" spans="1:14" ht="89.25" x14ac:dyDescent="0.2">
      <c r="A79" t="s">
        <v>575</v>
      </c>
      <c r="B79" t="s">
        <v>414</v>
      </c>
      <c r="C79" t="s">
        <v>409</v>
      </c>
      <c r="D79">
        <v>1</v>
      </c>
      <c r="E79">
        <v>12</v>
      </c>
      <c r="F79" t="s">
        <v>416</v>
      </c>
      <c r="G79" s="74" t="s">
        <v>4911</v>
      </c>
      <c r="K79" t="s">
        <v>411</v>
      </c>
      <c r="L79" t="s">
        <v>576</v>
      </c>
      <c r="N79" s="74" t="s">
        <v>5049</v>
      </c>
    </row>
    <row r="80" spans="1:14" ht="51" x14ac:dyDescent="0.2">
      <c r="A80" t="s">
        <v>577</v>
      </c>
      <c r="B80" t="s">
        <v>414</v>
      </c>
      <c r="C80" t="s">
        <v>419</v>
      </c>
      <c r="D80">
        <v>1</v>
      </c>
      <c r="E80" t="s">
        <v>530</v>
      </c>
      <c r="G80" s="74" t="s">
        <v>4912</v>
      </c>
      <c r="K80" t="s">
        <v>411</v>
      </c>
      <c r="L80" t="s">
        <v>468</v>
      </c>
      <c r="M80" s="75" t="s">
        <v>83</v>
      </c>
      <c r="N80" s="74" t="s">
        <v>5050</v>
      </c>
    </row>
    <row r="81" spans="1:16" ht="140.25" x14ac:dyDescent="0.2">
      <c r="A81" t="s">
        <v>578</v>
      </c>
      <c r="C81" t="s">
        <v>429</v>
      </c>
      <c r="D81" t="s">
        <v>420</v>
      </c>
      <c r="G81" s="74" t="s">
        <v>4880</v>
      </c>
      <c r="L81">
        <v>100</v>
      </c>
      <c r="M81" s="75" t="s">
        <v>579</v>
      </c>
      <c r="N81" s="74" t="s">
        <v>5051</v>
      </c>
    </row>
    <row r="82" spans="1:16" ht="102" x14ac:dyDescent="0.2">
      <c r="A82" t="s">
        <v>580</v>
      </c>
      <c r="B82" t="s">
        <v>408</v>
      </c>
      <c r="C82" t="s">
        <v>409</v>
      </c>
      <c r="D82" t="s">
        <v>420</v>
      </c>
      <c r="G82" s="74" t="s">
        <v>5052</v>
      </c>
      <c r="I82" t="s">
        <v>411</v>
      </c>
      <c r="L82" t="s">
        <v>567</v>
      </c>
      <c r="M82" s="75" t="s">
        <v>5053</v>
      </c>
      <c r="N82" s="74" t="s">
        <v>5054</v>
      </c>
    </row>
    <row r="83" spans="1:16" ht="102" x14ac:dyDescent="0.2">
      <c r="A83" t="s">
        <v>581</v>
      </c>
      <c r="C83" t="s">
        <v>409</v>
      </c>
      <c r="D83" t="s">
        <v>582</v>
      </c>
      <c r="E83" t="s">
        <v>446</v>
      </c>
      <c r="G83" s="81" t="s">
        <v>4913</v>
      </c>
      <c r="L83" t="s">
        <v>559</v>
      </c>
      <c r="M83" s="75" t="s">
        <v>5055</v>
      </c>
      <c r="N83" s="74" t="s">
        <v>5056</v>
      </c>
    </row>
    <row r="84" spans="1:16" ht="102" x14ac:dyDescent="0.2">
      <c r="A84" t="s">
        <v>583</v>
      </c>
      <c r="B84" t="s">
        <v>5057</v>
      </c>
      <c r="C84" t="s">
        <v>409</v>
      </c>
      <c r="D84">
        <v>1</v>
      </c>
      <c r="G84" s="74" t="s">
        <v>584</v>
      </c>
      <c r="H84" t="s">
        <v>435</v>
      </c>
      <c r="I84" t="s">
        <v>411</v>
      </c>
      <c r="L84" t="s">
        <v>585</v>
      </c>
      <c r="N84" s="74" t="s">
        <v>5058</v>
      </c>
    </row>
    <row r="85" spans="1:16" ht="38.25" x14ac:dyDescent="0.2">
      <c r="A85" t="s">
        <v>586</v>
      </c>
      <c r="B85" t="s">
        <v>538</v>
      </c>
      <c r="C85" t="s">
        <v>409</v>
      </c>
      <c r="D85" t="s">
        <v>587</v>
      </c>
      <c r="E85">
        <v>2</v>
      </c>
      <c r="G85" s="74" t="s">
        <v>4914</v>
      </c>
      <c r="J85" t="s">
        <v>411</v>
      </c>
      <c r="L85" t="s">
        <v>539</v>
      </c>
      <c r="M85" s="75" t="s">
        <v>83</v>
      </c>
      <c r="N85" s="74" t="s">
        <v>5059</v>
      </c>
    </row>
    <row r="86" spans="1:16" ht="102" x14ac:dyDescent="0.2">
      <c r="A86" t="s">
        <v>588</v>
      </c>
      <c r="B86" t="s">
        <v>408</v>
      </c>
      <c r="C86" t="s">
        <v>409</v>
      </c>
      <c r="D86" t="s">
        <v>452</v>
      </c>
      <c r="G86" s="74" t="s">
        <v>5060</v>
      </c>
      <c r="I86" t="s">
        <v>411</v>
      </c>
      <c r="L86" t="s">
        <v>585</v>
      </c>
      <c r="N86" s="74" t="s">
        <v>5061</v>
      </c>
    </row>
    <row r="87" spans="1:16" ht="51" x14ac:dyDescent="0.2">
      <c r="A87" t="s">
        <v>589</v>
      </c>
      <c r="B87" t="s">
        <v>408</v>
      </c>
      <c r="C87" t="s">
        <v>438</v>
      </c>
      <c r="D87" t="s">
        <v>420</v>
      </c>
      <c r="G87" s="74" t="s">
        <v>4915</v>
      </c>
      <c r="I87" t="s">
        <v>411</v>
      </c>
      <c r="L87" t="s">
        <v>585</v>
      </c>
      <c r="N87" s="74" t="s">
        <v>5062</v>
      </c>
    </row>
    <row r="88" spans="1:16" ht="89.25" x14ac:dyDescent="0.2">
      <c r="A88" t="s">
        <v>590</v>
      </c>
      <c r="B88" t="s">
        <v>408</v>
      </c>
      <c r="C88" t="s">
        <v>409</v>
      </c>
      <c r="D88" t="s">
        <v>420</v>
      </c>
      <c r="G88" s="74" t="s">
        <v>5063</v>
      </c>
      <c r="I88" t="s">
        <v>411</v>
      </c>
      <c r="L88" t="s">
        <v>591</v>
      </c>
      <c r="N88" s="74" t="s">
        <v>5064</v>
      </c>
    </row>
    <row r="89" spans="1:16" ht="89.25" x14ac:dyDescent="0.2">
      <c r="A89" t="s">
        <v>592</v>
      </c>
      <c r="B89" t="s">
        <v>487</v>
      </c>
      <c r="C89" t="s">
        <v>409</v>
      </c>
      <c r="D89" t="s">
        <v>593</v>
      </c>
      <c r="E89">
        <v>12</v>
      </c>
      <c r="F89" t="s">
        <v>416</v>
      </c>
      <c r="G89" s="82" t="s">
        <v>5065</v>
      </c>
      <c r="H89" t="s">
        <v>467</v>
      </c>
      <c r="L89" t="s">
        <v>576</v>
      </c>
      <c r="M89" s="75" t="s">
        <v>5066</v>
      </c>
      <c r="N89" s="74" t="s">
        <v>5067</v>
      </c>
    </row>
    <row r="90" spans="1:16" ht="76.5" x14ac:dyDescent="0.2">
      <c r="A90" t="s">
        <v>594</v>
      </c>
      <c r="B90" t="s">
        <v>487</v>
      </c>
      <c r="C90" t="s">
        <v>409</v>
      </c>
      <c r="D90" t="s">
        <v>5068</v>
      </c>
      <c r="E90" t="s">
        <v>446</v>
      </c>
      <c r="G90" s="74" t="s">
        <v>4877</v>
      </c>
      <c r="H90" t="s">
        <v>467</v>
      </c>
      <c r="L90">
        <v>100</v>
      </c>
      <c r="M90" s="75" t="s">
        <v>83</v>
      </c>
      <c r="N90" s="74" t="s">
        <v>5069</v>
      </c>
    </row>
    <row r="91" spans="1:16" ht="127.5" x14ac:dyDescent="0.2">
      <c r="A91" t="s">
        <v>595</v>
      </c>
      <c r="B91" t="s">
        <v>5057</v>
      </c>
      <c r="C91" t="s">
        <v>409</v>
      </c>
      <c r="D91" t="s">
        <v>452</v>
      </c>
      <c r="G91" s="74" t="s">
        <v>596</v>
      </c>
      <c r="H91" t="s">
        <v>435</v>
      </c>
      <c r="I91" t="s">
        <v>411</v>
      </c>
      <c r="L91" t="s">
        <v>591</v>
      </c>
      <c r="N91" s="74" t="s">
        <v>5070</v>
      </c>
    </row>
    <row r="92" spans="1:16" ht="38.25" x14ac:dyDescent="0.2">
      <c r="A92" t="s">
        <v>597</v>
      </c>
      <c r="B92" t="s">
        <v>433</v>
      </c>
      <c r="C92" t="s">
        <v>409</v>
      </c>
      <c r="D92" t="s">
        <v>598</v>
      </c>
      <c r="E92">
        <v>6</v>
      </c>
      <c r="F92" t="s">
        <v>416</v>
      </c>
      <c r="G92" s="74" t="s">
        <v>4916</v>
      </c>
      <c r="H92" t="s">
        <v>435</v>
      </c>
      <c r="L92" t="s">
        <v>576</v>
      </c>
      <c r="N92" s="74" t="s">
        <v>5071</v>
      </c>
    </row>
    <row r="96" spans="1:16" x14ac:dyDescent="0.2">
      <c r="B96" s="77"/>
      <c r="P96" s="89" t="s">
        <v>599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93"/>
  <sheetViews>
    <sheetView showGridLines="0" workbookViewId="0"/>
  </sheetViews>
  <sheetFormatPr defaultRowHeight="12.75" x14ac:dyDescent="0.2"/>
  <cols>
    <col min="1" max="1" width="40.28515625" bestFit="1" customWidth="1"/>
    <col min="2" max="2" width="11.5703125" customWidth="1"/>
    <col min="3" max="3" width="11.28515625" style="1" bestFit="1" customWidth="1"/>
    <col min="5" max="5" width="21.42578125" bestFit="1" customWidth="1"/>
    <col min="6" max="6" width="70.7109375" bestFit="1" customWidth="1"/>
  </cols>
  <sheetData>
    <row r="1" spans="1:6" ht="15" x14ac:dyDescent="0.25">
      <c r="A1" s="7" t="s">
        <v>33</v>
      </c>
      <c r="B1" s="20" t="s">
        <v>65</v>
      </c>
      <c r="C1" s="27" t="s">
        <v>5</v>
      </c>
      <c r="D1" s="83" t="s">
        <v>73</v>
      </c>
      <c r="E1" s="171" t="s">
        <v>393</v>
      </c>
      <c r="F1" s="7" t="s">
        <v>3830</v>
      </c>
    </row>
    <row r="2" spans="1:6" ht="15" x14ac:dyDescent="0.25">
      <c r="A2" s="63" t="s">
        <v>388</v>
      </c>
      <c r="B2" s="21">
        <v>0</v>
      </c>
      <c r="C2" s="32" t="s">
        <v>72</v>
      </c>
      <c r="D2" s="84">
        <v>0</v>
      </c>
      <c r="E2" s="172" t="s">
        <v>71</v>
      </c>
      <c r="F2" s="175" t="s">
        <v>72</v>
      </c>
    </row>
    <row r="3" spans="1:6" x14ac:dyDescent="0.2">
      <c r="A3" s="8" t="str">
        <f>'Stat Blocks'!D1</f>
        <v>Asheemi Ta</v>
      </c>
      <c r="B3" s="21">
        <v>-1</v>
      </c>
      <c r="C3" s="23">
        <v>0</v>
      </c>
      <c r="D3" s="85">
        <v>0</v>
      </c>
      <c r="E3" s="66" t="s">
        <v>407</v>
      </c>
      <c r="F3" s="8" t="s">
        <v>2738</v>
      </c>
    </row>
    <row r="4" spans="1:6" x14ac:dyDescent="0.2">
      <c r="A4" s="8" t="str">
        <f>'Stat Blocks'!E1</f>
        <v>Caitlen'gella ("Filly")</v>
      </c>
      <c r="B4" s="21">
        <v>-2</v>
      </c>
      <c r="C4" s="23">
        <v>1</v>
      </c>
      <c r="D4" s="86">
        <v>200</v>
      </c>
      <c r="E4" s="66" t="s">
        <v>413</v>
      </c>
      <c r="F4" s="8" t="s">
        <v>2739</v>
      </c>
    </row>
    <row r="5" spans="1:6" x14ac:dyDescent="0.2">
      <c r="A5" s="8" t="str">
        <f>'Stat Blocks'!F1</f>
        <v>Kael Ordo</v>
      </c>
      <c r="B5" s="21">
        <v>-5</v>
      </c>
      <c r="C5" s="23">
        <v>2</v>
      </c>
      <c r="D5" s="86">
        <v>400</v>
      </c>
      <c r="E5" s="66" t="s">
        <v>418</v>
      </c>
      <c r="F5" s="8" t="s">
        <v>2740</v>
      </c>
    </row>
    <row r="6" spans="1:6" x14ac:dyDescent="0.2">
      <c r="A6" s="8" t="str">
        <f>'Stat Blocks'!G1</f>
        <v>Yulaaz Orca</v>
      </c>
      <c r="B6" s="21">
        <v>-10</v>
      </c>
      <c r="C6" s="23">
        <v>3</v>
      </c>
      <c r="D6" s="86">
        <v>600</v>
      </c>
      <c r="E6" s="66" t="s">
        <v>421</v>
      </c>
      <c r="F6" s="8" t="s">
        <v>2741</v>
      </c>
    </row>
    <row r="7" spans="1:6" x14ac:dyDescent="0.2">
      <c r="A7" s="8" t="str">
        <f>'Stat Blocks'!H1</f>
        <v>Kyybecca</v>
      </c>
      <c r="B7" s="21" t="s">
        <v>66</v>
      </c>
      <c r="C7" s="23">
        <v>4</v>
      </c>
      <c r="D7" s="86">
        <v>800</v>
      </c>
      <c r="E7" s="66" t="s">
        <v>422</v>
      </c>
      <c r="F7" s="8" t="s">
        <v>2742</v>
      </c>
    </row>
    <row r="8" spans="1:6" ht="13.5" thickBot="1" x14ac:dyDescent="0.25">
      <c r="A8" s="8" t="str">
        <f>'Stat Blocks'!I1</f>
        <v>Shanlar Vivani</v>
      </c>
      <c r="B8" s="22" t="s">
        <v>67</v>
      </c>
      <c r="C8" s="23">
        <v>5</v>
      </c>
      <c r="D8" s="86">
        <v>1000</v>
      </c>
      <c r="E8" s="66" t="s">
        <v>424</v>
      </c>
      <c r="F8" s="8" t="s">
        <v>2743</v>
      </c>
    </row>
    <row r="9" spans="1:6" x14ac:dyDescent="0.2">
      <c r="A9" s="8" t="str">
        <f>'Stat Blocks'!J1</f>
        <v>Arlynn Varss</v>
      </c>
      <c r="C9" s="23">
        <v>6</v>
      </c>
      <c r="D9" s="86">
        <v>1200</v>
      </c>
      <c r="E9" s="66" t="s">
        <v>425</v>
      </c>
      <c r="F9" s="8" t="s">
        <v>2744</v>
      </c>
    </row>
    <row r="10" spans="1:6" x14ac:dyDescent="0.2">
      <c r="A10" s="8" t="str">
        <f>'Stat Blocks'!K1</f>
        <v>Zeven Thanas</v>
      </c>
      <c r="C10" s="23">
        <v>7</v>
      </c>
      <c r="D10" s="86">
        <v>1400</v>
      </c>
      <c r="E10" s="66" t="s">
        <v>427</v>
      </c>
      <c r="F10" s="8" t="s">
        <v>2745</v>
      </c>
    </row>
    <row r="11" spans="1:6" x14ac:dyDescent="0.2">
      <c r="A11" s="8" t="str">
        <f>'Stat Blocks'!L1</f>
        <v>HanK</v>
      </c>
      <c r="C11" s="23">
        <v>8</v>
      </c>
      <c r="D11" s="86">
        <v>1600</v>
      </c>
      <c r="E11" s="66" t="s">
        <v>428</v>
      </c>
      <c r="F11" s="8" t="s">
        <v>2746</v>
      </c>
    </row>
    <row r="12" spans="1:6" x14ac:dyDescent="0.2">
      <c r="A12" s="8" t="str">
        <f>'Stat Blocks'!M1</f>
        <v>Iridonia Jakk</v>
      </c>
      <c r="C12" s="23">
        <v>9</v>
      </c>
      <c r="D12" s="86">
        <v>1800</v>
      </c>
      <c r="E12" s="66" t="s">
        <v>431</v>
      </c>
      <c r="F12" s="8" t="s">
        <v>2747</v>
      </c>
    </row>
    <row r="13" spans="1:6" x14ac:dyDescent="0.2">
      <c r="A13" s="8" t="str">
        <f>'Stat Blocks'!N1</f>
        <v>Ishhkalwarr, the Shadow Wook</v>
      </c>
      <c r="C13" s="23">
        <v>10</v>
      </c>
      <c r="D13" s="86">
        <v>2000</v>
      </c>
      <c r="E13" s="66" t="s">
        <v>432</v>
      </c>
      <c r="F13" s="8" t="s">
        <v>2748</v>
      </c>
    </row>
    <row r="14" spans="1:6" x14ac:dyDescent="0.2">
      <c r="A14" s="8" t="str">
        <f>'Stat Blocks'!O1</f>
        <v>Koth Drii</v>
      </c>
      <c r="C14" s="23">
        <v>11</v>
      </c>
      <c r="D14" s="86">
        <v>2200</v>
      </c>
      <c r="E14" s="66" t="s">
        <v>437</v>
      </c>
      <c r="F14" s="8" t="s">
        <v>2749</v>
      </c>
    </row>
    <row r="15" spans="1:6" x14ac:dyDescent="0.2">
      <c r="A15" s="8" t="str">
        <f>'Stat Blocks'!P1</f>
        <v>BD-1 Blaster Droid - CL1</v>
      </c>
      <c r="C15" s="23">
        <v>12</v>
      </c>
      <c r="D15" s="86">
        <v>2400</v>
      </c>
      <c r="E15" s="66" t="s">
        <v>440</v>
      </c>
      <c r="F15" s="8" t="s">
        <v>2750</v>
      </c>
    </row>
    <row r="16" spans="1:6" x14ac:dyDescent="0.2">
      <c r="A16" s="8" t="str">
        <f>'Stat Blocks'!Q1</f>
        <v>MD-1 Melee Droid - CL1</v>
      </c>
      <c r="C16" s="23">
        <v>13</v>
      </c>
      <c r="D16" s="86">
        <v>2600</v>
      </c>
      <c r="E16" s="66" t="s">
        <v>443</v>
      </c>
      <c r="F16" s="8" t="s">
        <v>2751</v>
      </c>
    </row>
    <row r="17" spans="1:6" x14ac:dyDescent="0.2">
      <c r="A17" s="8" t="str">
        <f>'Stat Blocks'!R1</f>
        <v>Sith Assault Droid - CL6</v>
      </c>
      <c r="C17" s="23">
        <v>14</v>
      </c>
      <c r="D17" s="86">
        <v>2800</v>
      </c>
      <c r="E17" s="66" t="s">
        <v>444</v>
      </c>
      <c r="F17" s="8" t="s">
        <v>2752</v>
      </c>
    </row>
    <row r="18" spans="1:6" x14ac:dyDescent="0.2">
      <c r="A18" s="8" t="str">
        <f>'Stat Blocks'!S1</f>
        <v>Mandalorian Neo Crusader Soldier - CL2</v>
      </c>
      <c r="C18" s="23">
        <v>15</v>
      </c>
      <c r="D18" s="86">
        <v>3000</v>
      </c>
      <c r="E18" s="66" t="s">
        <v>447</v>
      </c>
      <c r="F18" s="8" t="s">
        <v>2753</v>
      </c>
    </row>
    <row r="19" spans="1:6" x14ac:dyDescent="0.2">
      <c r="A19" s="8" t="str">
        <f>'Stat Blocks'!T1</f>
        <v>Mandalorian Neo Crusader Scout - CL2</v>
      </c>
      <c r="C19" s="23">
        <v>16</v>
      </c>
      <c r="D19" s="86">
        <v>3200</v>
      </c>
      <c r="E19" s="66" t="s">
        <v>449</v>
      </c>
      <c r="F19" s="8" t="s">
        <v>2754</v>
      </c>
    </row>
    <row r="20" spans="1:6" x14ac:dyDescent="0.2">
      <c r="A20" s="8" t="str">
        <f>'Stat Blocks'!U1</f>
        <v>Mandalorian Neo Crusader Brawler - CL3</v>
      </c>
      <c r="C20" s="23">
        <v>17</v>
      </c>
      <c r="D20" s="86">
        <v>3400</v>
      </c>
      <c r="E20" s="66" t="s">
        <v>451</v>
      </c>
      <c r="F20" s="8" t="s">
        <v>2755</v>
      </c>
    </row>
    <row r="21" spans="1:6" x14ac:dyDescent="0.2">
      <c r="A21" s="8" t="str">
        <f>'Stat Blocks'!V1</f>
        <v>Mandalorian Neo Crusader Rally Master - CL5</v>
      </c>
      <c r="C21" s="23">
        <v>18</v>
      </c>
      <c r="D21" s="86">
        <v>3600</v>
      </c>
      <c r="E21" s="66" t="s">
        <v>454</v>
      </c>
      <c r="F21" s="8" t="s">
        <v>2756</v>
      </c>
    </row>
    <row r="22" spans="1:6" x14ac:dyDescent="0.2">
      <c r="A22" s="8" t="str">
        <f>'Stat Blocks'!W1</f>
        <v>Mandalorian Neo Crusader Marshal - CL11</v>
      </c>
      <c r="C22" s="23">
        <v>19</v>
      </c>
      <c r="D22" s="86">
        <v>3800</v>
      </c>
      <c r="E22" s="66" t="s">
        <v>457</v>
      </c>
      <c r="F22" s="8" t="s">
        <v>2757</v>
      </c>
    </row>
    <row r="23" spans="1:6" ht="13.5" thickBot="1" x14ac:dyDescent="0.25">
      <c r="A23" s="8" t="str">
        <f>'Stat Blocks'!X1</f>
        <v>Wampa - CL4</v>
      </c>
      <c r="C23" s="24">
        <v>20</v>
      </c>
      <c r="D23" s="87">
        <v>4000</v>
      </c>
      <c r="E23" s="66" t="s">
        <v>460</v>
      </c>
      <c r="F23" s="8" t="s">
        <v>2758</v>
      </c>
    </row>
    <row r="24" spans="1:6" x14ac:dyDescent="0.2">
      <c r="A24" s="8" t="str">
        <f>'Stat Blocks'!Y1</f>
        <v>Kath Hound - CL3</v>
      </c>
      <c r="E24" s="66" t="s">
        <v>463</v>
      </c>
      <c r="F24" s="8" t="s">
        <v>2759</v>
      </c>
    </row>
    <row r="25" spans="1:6" x14ac:dyDescent="0.2">
      <c r="A25" s="8" t="str">
        <f>'Stat Blocks'!Z1</f>
        <v>Nautolan padawan - CL3</v>
      </c>
      <c r="E25" s="66" t="s">
        <v>469</v>
      </c>
      <c r="F25" s="8" t="s">
        <v>2760</v>
      </c>
    </row>
    <row r="26" spans="1:6" x14ac:dyDescent="0.2">
      <c r="A26" s="8" t="str">
        <f>'Stat Blocks'!AA1</f>
        <v>Ithorian Jedi - CL7</v>
      </c>
      <c r="E26" s="66" t="s">
        <v>471</v>
      </c>
      <c r="F26" s="8" t="s">
        <v>2761</v>
      </c>
    </row>
    <row r="27" spans="1:6" x14ac:dyDescent="0.2">
      <c r="A27" s="8" t="str">
        <f>'Stat Blocks'!AB1</f>
        <v>-</v>
      </c>
      <c r="E27" s="66" t="s">
        <v>475</v>
      </c>
      <c r="F27" s="8" t="s">
        <v>2762</v>
      </c>
    </row>
    <row r="28" spans="1:6" x14ac:dyDescent="0.2">
      <c r="A28" s="8" t="str">
        <f>'Stat Blocks'!AC1</f>
        <v>-</v>
      </c>
      <c r="E28" s="66" t="s">
        <v>478</v>
      </c>
      <c r="F28" s="8" t="s">
        <v>2763</v>
      </c>
    </row>
    <row r="29" spans="1:6" x14ac:dyDescent="0.2">
      <c r="A29" s="8" t="str">
        <f>'Stat Blocks'!AD1</f>
        <v>-</v>
      </c>
      <c r="E29" s="66" t="s">
        <v>479</v>
      </c>
      <c r="F29" s="8" t="s">
        <v>2764</v>
      </c>
    </row>
    <row r="30" spans="1:6" x14ac:dyDescent="0.2">
      <c r="A30" s="8" t="str">
        <f>'Stat Blocks'!AE1</f>
        <v>Sith Trooper - CL1</v>
      </c>
      <c r="E30" s="66" t="s">
        <v>481</v>
      </c>
      <c r="F30" s="8" t="s">
        <v>2765</v>
      </c>
    </row>
    <row r="31" spans="1:6" x14ac:dyDescent="0.2">
      <c r="A31" s="8" t="str">
        <f>'Stat Blocks'!AF1</f>
        <v>Sith Heavy Trooper - CL3</v>
      </c>
      <c r="E31" s="66" t="s">
        <v>484</v>
      </c>
      <c r="F31" s="8" t="s">
        <v>2766</v>
      </c>
    </row>
    <row r="32" spans="1:6" x14ac:dyDescent="0.2">
      <c r="A32" s="8" t="str">
        <f>'Stat Blocks'!AG1</f>
        <v>Sith Elite Trooper - CL6</v>
      </c>
      <c r="E32" s="66" t="s">
        <v>485</v>
      </c>
      <c r="F32" s="8" t="s">
        <v>2767</v>
      </c>
    </row>
    <row r="33" spans="1:6" x14ac:dyDescent="0.2">
      <c r="A33" s="8" t="str">
        <f>'Stat Blocks'!AH1</f>
        <v>Sith Officer - CL10</v>
      </c>
      <c r="E33" s="66" t="s">
        <v>486</v>
      </c>
      <c r="F33" s="8" t="s">
        <v>2768</v>
      </c>
    </row>
    <row r="34" spans="1:6" x14ac:dyDescent="0.2">
      <c r="A34" s="8" t="str">
        <f>'Stat Blocks'!AI1</f>
        <v>Deak Nolar - CL3</v>
      </c>
      <c r="E34" s="66" t="s">
        <v>489</v>
      </c>
      <c r="F34" s="8" t="s">
        <v>2769</v>
      </c>
    </row>
    <row r="35" spans="1:6" x14ac:dyDescent="0.2">
      <c r="A35" s="8" t="str">
        <f>'Stat Blocks'!AJ1</f>
        <v>Sith Acolyte - CL4</v>
      </c>
      <c r="E35" s="66" t="s">
        <v>491</v>
      </c>
      <c r="F35" s="8" t="s">
        <v>2770</v>
      </c>
    </row>
    <row r="36" spans="1:6" x14ac:dyDescent="0.2">
      <c r="A36" s="8" t="str">
        <f>'Stat Blocks'!AK1</f>
        <v>Sith Student - CL4</v>
      </c>
      <c r="E36" s="173" t="s">
        <v>494</v>
      </c>
      <c r="F36" s="8" t="s">
        <v>2771</v>
      </c>
    </row>
    <row r="37" spans="1:6" ht="15" x14ac:dyDescent="0.25">
      <c r="A37" s="8" t="str">
        <f>'Stat Blocks'!AL1</f>
        <v>Sith Assassin - CL6</v>
      </c>
      <c r="E37" s="174" t="s">
        <v>494</v>
      </c>
      <c r="F37" s="8" t="s">
        <v>2772</v>
      </c>
    </row>
    <row r="38" spans="1:6" x14ac:dyDescent="0.2">
      <c r="A38" s="8" t="str">
        <f>'Stat Blocks'!AM1</f>
        <v>Sith Mage - CL8</v>
      </c>
      <c r="E38" s="66" t="s">
        <v>495</v>
      </c>
      <c r="F38" s="8" t="s">
        <v>2773</v>
      </c>
    </row>
    <row r="39" spans="1:6" x14ac:dyDescent="0.2">
      <c r="A39" s="8" t="str">
        <f>'Stat Blocks'!AN1</f>
        <v>Sith Bladeborn - CL10</v>
      </c>
      <c r="E39" s="173" t="s">
        <v>497</v>
      </c>
      <c r="F39" s="8" t="s">
        <v>2774</v>
      </c>
    </row>
    <row r="40" spans="1:6" x14ac:dyDescent="0.2">
      <c r="A40" s="8" t="str">
        <f>'Stat Blocks'!AO1</f>
        <v>Sith Shadow Hand - CL12</v>
      </c>
      <c r="E40" s="66" t="s">
        <v>499</v>
      </c>
      <c r="F40" s="8" t="s">
        <v>2775</v>
      </c>
    </row>
    <row r="41" spans="1:6" x14ac:dyDescent="0.2">
      <c r="A41" s="8" t="str">
        <f>'Stat Blocks'!AP1</f>
        <v>Sith Maurader - CL15</v>
      </c>
      <c r="E41" s="66" t="s">
        <v>502</v>
      </c>
      <c r="F41" s="8" t="s">
        <v>2776</v>
      </c>
    </row>
    <row r="42" spans="1:6" x14ac:dyDescent="0.2">
      <c r="A42" s="8" t="str">
        <f>'Stat Blocks'!AQ1</f>
        <v>Sith Lord Assassin - CL15</v>
      </c>
      <c r="E42" s="66" t="s">
        <v>503</v>
      </c>
      <c r="F42" s="8" t="s">
        <v>2777</v>
      </c>
    </row>
    <row r="43" spans="1:6" x14ac:dyDescent="0.2">
      <c r="A43" s="8" t="str">
        <f>'Stat Blocks'!AR1</f>
        <v>Sith Dark Lord - CL16</v>
      </c>
      <c r="E43" s="66" t="s">
        <v>504</v>
      </c>
      <c r="F43" s="8" t="s">
        <v>2778</v>
      </c>
    </row>
    <row r="44" spans="1:6" x14ac:dyDescent="0.2">
      <c r="A44" s="8" t="str">
        <f>'Stat Blocks'!AS1</f>
        <v>Darth Chimera - CL9</v>
      </c>
      <c r="E44" s="66" t="s">
        <v>506</v>
      </c>
      <c r="F44" s="8" t="s">
        <v>2779</v>
      </c>
    </row>
    <row r="45" spans="1:6" x14ac:dyDescent="0.2">
      <c r="A45" s="8" t="str">
        <f>'Stat Blocks'!AT1</f>
        <v>Darth Blanc - CL11</v>
      </c>
      <c r="E45" s="66" t="s">
        <v>509</v>
      </c>
      <c r="F45" s="8" t="s">
        <v>2780</v>
      </c>
    </row>
    <row r="46" spans="1:6" x14ac:dyDescent="0.2">
      <c r="A46" s="8" t="str">
        <f>'Stat Blocks'!AU1</f>
        <v>Darth 3</v>
      </c>
      <c r="E46" s="66" t="s">
        <v>512</v>
      </c>
      <c r="F46" s="8" t="s">
        <v>2781</v>
      </c>
    </row>
    <row r="47" spans="1:6" x14ac:dyDescent="0.2">
      <c r="A47" s="8" t="str">
        <f>'Stat Blocks'!AV1</f>
        <v>Darth 4</v>
      </c>
      <c r="E47" s="66" t="s">
        <v>513</v>
      </c>
      <c r="F47" s="8" t="s">
        <v>2782</v>
      </c>
    </row>
    <row r="48" spans="1:6" x14ac:dyDescent="0.2">
      <c r="A48" s="8" t="str">
        <f>'Stat Blocks'!AW1</f>
        <v>Darth 5</v>
      </c>
      <c r="E48" s="66" t="s">
        <v>515</v>
      </c>
      <c r="F48" s="8" t="s">
        <v>2783</v>
      </c>
    </row>
    <row r="49" spans="1:6" x14ac:dyDescent="0.2">
      <c r="A49" s="8" t="str">
        <f>'Stat Blocks'!AX1</f>
        <v>Darth 6</v>
      </c>
      <c r="E49" s="66" t="s">
        <v>518</v>
      </c>
      <c r="F49" s="8" t="s">
        <v>2784</v>
      </c>
    </row>
    <row r="50" spans="1:6" x14ac:dyDescent="0.2">
      <c r="A50" s="8" t="str">
        <f>'Stat Blocks'!AY1</f>
        <v>Darth Gore (Kata Ghorr) - CL8</v>
      </c>
      <c r="E50" s="66" t="s">
        <v>521</v>
      </c>
      <c r="F50" s="8" t="s">
        <v>2785</v>
      </c>
    </row>
    <row r="51" spans="1:6" x14ac:dyDescent="0.2">
      <c r="A51" s="8" t="str">
        <f>'Stat Blocks'!AZ1</f>
        <v>Darth Sion</v>
      </c>
      <c r="E51" s="66" t="s">
        <v>523</v>
      </c>
      <c r="F51" s="8" t="s">
        <v>2786</v>
      </c>
    </row>
    <row r="52" spans="1:6" x14ac:dyDescent="0.2">
      <c r="A52" s="8" t="str">
        <f>'Stat Blocks'!BA1</f>
        <v>Darth Gaea</v>
      </c>
      <c r="E52" s="66" t="s">
        <v>525</v>
      </c>
      <c r="F52" s="8" t="s">
        <v>2787</v>
      </c>
    </row>
    <row r="53" spans="1:6" x14ac:dyDescent="0.2">
      <c r="A53" s="8" t="str">
        <f>'Stat Blocks'!BB1</f>
        <v>Trandoshan slaver thug - CL3</v>
      </c>
      <c r="E53" s="66" t="s">
        <v>526</v>
      </c>
      <c r="F53" s="8" t="s">
        <v>2788</v>
      </c>
    </row>
    <row r="54" spans="1:6" x14ac:dyDescent="0.2">
      <c r="A54" s="8" t="str">
        <f>'Stat Blocks'!BC1</f>
        <v>Granzz'osk(slaver leader) - CL6</v>
      </c>
      <c r="E54" s="66" t="s">
        <v>528</v>
      </c>
      <c r="F54" s="8" t="s">
        <v>2789</v>
      </c>
    </row>
    <row r="55" spans="1:6" x14ac:dyDescent="0.2">
      <c r="A55" s="8" t="str">
        <f>'Stat Blocks'!BD1</f>
        <v>-</v>
      </c>
      <c r="E55" s="66" t="s">
        <v>531</v>
      </c>
      <c r="F55" s="8" t="s">
        <v>2790</v>
      </c>
    </row>
    <row r="56" spans="1:6" x14ac:dyDescent="0.2">
      <c r="A56" s="8" t="str">
        <f>'Stat Blocks'!BE1</f>
        <v>-</v>
      </c>
      <c r="E56" s="66" t="s">
        <v>533</v>
      </c>
      <c r="F56" s="8" t="s">
        <v>2791</v>
      </c>
    </row>
    <row r="57" spans="1:6" x14ac:dyDescent="0.2">
      <c r="A57" s="8" t="str">
        <f>'Stat Blocks'!BF1</f>
        <v>-</v>
      </c>
      <c r="E57" s="66" t="s">
        <v>535</v>
      </c>
      <c r="F57" s="8" t="s">
        <v>2792</v>
      </c>
    </row>
    <row r="58" spans="1:6" x14ac:dyDescent="0.2">
      <c r="A58" s="8" t="str">
        <f>'Stat Blocks'!BG1</f>
        <v>-</v>
      </c>
      <c r="E58" s="66" t="s">
        <v>385</v>
      </c>
      <c r="F58" s="8" t="s">
        <v>2793</v>
      </c>
    </row>
    <row r="59" spans="1:6" x14ac:dyDescent="0.2">
      <c r="A59" s="8" t="str">
        <f>'Stat Blocks'!BH1</f>
        <v>-</v>
      </c>
      <c r="E59" s="66" t="s">
        <v>541</v>
      </c>
      <c r="F59" s="8" t="s">
        <v>2794</v>
      </c>
    </row>
    <row r="60" spans="1:6" x14ac:dyDescent="0.2">
      <c r="A60" s="8" t="str">
        <f>'Stat Blocks'!BI1</f>
        <v>-</v>
      </c>
      <c r="E60" s="66" t="s">
        <v>543</v>
      </c>
      <c r="F60" s="8" t="s">
        <v>2795</v>
      </c>
    </row>
    <row r="61" spans="1:6" x14ac:dyDescent="0.2">
      <c r="A61" s="8" t="str">
        <f>'Stat Blocks'!BJ1</f>
        <v>-</v>
      </c>
      <c r="E61" s="66" t="s">
        <v>545</v>
      </c>
      <c r="F61" s="8" t="s">
        <v>2796</v>
      </c>
    </row>
    <row r="62" spans="1:6" x14ac:dyDescent="0.2">
      <c r="A62" s="8" t="str">
        <f>'Stat Blocks'!BK1</f>
        <v>-</v>
      </c>
      <c r="E62" s="66" t="s">
        <v>546</v>
      </c>
      <c r="F62" s="8" t="s">
        <v>2797</v>
      </c>
    </row>
    <row r="63" spans="1:6" x14ac:dyDescent="0.2">
      <c r="A63" s="8" t="str">
        <f>'Stat Blocks'!BL1</f>
        <v>-</v>
      </c>
      <c r="E63" s="66" t="s">
        <v>387</v>
      </c>
      <c r="F63" s="8" t="s">
        <v>2798</v>
      </c>
    </row>
    <row r="64" spans="1:6" x14ac:dyDescent="0.2">
      <c r="A64" s="8" t="str">
        <f>'Stat Blocks'!BM1</f>
        <v>-</v>
      </c>
      <c r="E64" s="173" t="s">
        <v>548</v>
      </c>
      <c r="F64" s="8" t="s">
        <v>2799</v>
      </c>
    </row>
    <row r="65" spans="1:6" x14ac:dyDescent="0.2">
      <c r="A65" s="8" t="str">
        <f>'Stat Blocks'!BN1</f>
        <v>-</v>
      </c>
      <c r="E65" s="66" t="s">
        <v>549</v>
      </c>
      <c r="F65" s="8" t="s">
        <v>2800</v>
      </c>
    </row>
    <row r="66" spans="1:6" x14ac:dyDescent="0.2">
      <c r="A66" s="8" t="str">
        <f>'Stat Blocks'!BO1</f>
        <v>-</v>
      </c>
      <c r="E66" s="66" t="s">
        <v>550</v>
      </c>
      <c r="F66" s="8" t="s">
        <v>2801</v>
      </c>
    </row>
    <row r="67" spans="1:6" x14ac:dyDescent="0.2">
      <c r="A67" s="8" t="str">
        <f>'Stat Blocks'!BP1</f>
        <v>-</v>
      </c>
      <c r="E67" s="66" t="s">
        <v>551</v>
      </c>
      <c r="F67" s="8" t="s">
        <v>2802</v>
      </c>
    </row>
    <row r="68" spans="1:6" x14ac:dyDescent="0.2">
      <c r="A68" s="8" t="str">
        <f>'Stat Blocks'!BQ1</f>
        <v>-</v>
      </c>
      <c r="E68" s="66" t="s">
        <v>554</v>
      </c>
      <c r="F68" s="8" t="s">
        <v>2803</v>
      </c>
    </row>
    <row r="69" spans="1:6" x14ac:dyDescent="0.2">
      <c r="A69" s="8" t="str">
        <f>'Stat Blocks'!BR1</f>
        <v>-</v>
      </c>
      <c r="E69" s="66" t="s">
        <v>556</v>
      </c>
      <c r="F69" s="8" t="s">
        <v>2804</v>
      </c>
    </row>
    <row r="70" spans="1:6" x14ac:dyDescent="0.2">
      <c r="A70" s="8" t="str">
        <f>'Stat Blocks'!BS1</f>
        <v>-</v>
      </c>
      <c r="E70" s="66" t="s">
        <v>558</v>
      </c>
      <c r="F70" s="8" t="s">
        <v>2805</v>
      </c>
    </row>
    <row r="71" spans="1:6" x14ac:dyDescent="0.2">
      <c r="A71" s="8" t="str">
        <f>'Stat Blocks'!BT1</f>
        <v>-</v>
      </c>
      <c r="E71" s="66" t="s">
        <v>560</v>
      </c>
      <c r="F71" s="8" t="s">
        <v>2806</v>
      </c>
    </row>
    <row r="72" spans="1:6" x14ac:dyDescent="0.2">
      <c r="A72" s="8" t="str">
        <f>'Stat Blocks'!BU1</f>
        <v>-</v>
      </c>
      <c r="E72" s="66" t="s">
        <v>562</v>
      </c>
      <c r="F72" s="8" t="s">
        <v>2807</v>
      </c>
    </row>
    <row r="73" spans="1:6" x14ac:dyDescent="0.2">
      <c r="A73" s="8" t="str">
        <f>'Stat Blocks'!BV1</f>
        <v>-</v>
      </c>
      <c r="E73" s="66" t="s">
        <v>563</v>
      </c>
      <c r="F73" s="8" t="s">
        <v>2808</v>
      </c>
    </row>
    <row r="74" spans="1:6" x14ac:dyDescent="0.2">
      <c r="A74" s="8" t="str">
        <f>'Stat Blocks'!BW1</f>
        <v>-</v>
      </c>
      <c r="E74" s="66" t="s">
        <v>565</v>
      </c>
      <c r="F74" s="8" t="s">
        <v>2809</v>
      </c>
    </row>
    <row r="75" spans="1:6" x14ac:dyDescent="0.2">
      <c r="A75" s="8" t="str">
        <f>'Stat Blocks'!BX1</f>
        <v>-</v>
      </c>
      <c r="E75" s="66" t="s">
        <v>568</v>
      </c>
      <c r="F75" s="8" t="s">
        <v>2810</v>
      </c>
    </row>
    <row r="76" spans="1:6" x14ac:dyDescent="0.2">
      <c r="A76" s="8" t="str">
        <f>'Stat Blocks'!BY1</f>
        <v>-</v>
      </c>
      <c r="E76" s="66" t="s">
        <v>570</v>
      </c>
      <c r="F76" s="8" t="s">
        <v>2811</v>
      </c>
    </row>
    <row r="77" spans="1:6" x14ac:dyDescent="0.2">
      <c r="A77" s="8" t="str">
        <f>'Stat Blocks'!BZ1</f>
        <v>-</v>
      </c>
      <c r="E77" s="66" t="s">
        <v>573</v>
      </c>
      <c r="F77" s="8" t="s">
        <v>2812</v>
      </c>
    </row>
    <row r="78" spans="1:6" x14ac:dyDescent="0.2">
      <c r="A78" s="8" t="str">
        <f>'Stat Blocks'!CA1</f>
        <v>-</v>
      </c>
      <c r="E78" s="66" t="s">
        <v>574</v>
      </c>
      <c r="F78" s="8" t="s">
        <v>2813</v>
      </c>
    </row>
    <row r="79" spans="1:6" x14ac:dyDescent="0.2">
      <c r="A79" s="8" t="str">
        <f>'Stat Blocks'!CB1</f>
        <v>-</v>
      </c>
      <c r="E79" s="66" t="s">
        <v>575</v>
      </c>
      <c r="F79" s="8" t="s">
        <v>2814</v>
      </c>
    </row>
    <row r="80" spans="1:6" x14ac:dyDescent="0.2">
      <c r="A80" s="8" t="str">
        <f>'Stat Blocks'!CC1</f>
        <v>-</v>
      </c>
      <c r="E80" s="66" t="s">
        <v>577</v>
      </c>
      <c r="F80" s="8" t="s">
        <v>2815</v>
      </c>
    </row>
    <row r="81" spans="1:6" x14ac:dyDescent="0.2">
      <c r="A81" s="8" t="str">
        <f>'Stat Blocks'!CD1</f>
        <v>-</v>
      </c>
      <c r="E81" s="66" t="s">
        <v>578</v>
      </c>
      <c r="F81" s="8" t="s">
        <v>2816</v>
      </c>
    </row>
    <row r="82" spans="1:6" x14ac:dyDescent="0.2">
      <c r="A82" s="8" t="str">
        <f>'Stat Blocks'!CE1</f>
        <v>-</v>
      </c>
      <c r="E82" s="66" t="s">
        <v>580</v>
      </c>
      <c r="F82" s="8" t="s">
        <v>2817</v>
      </c>
    </row>
    <row r="83" spans="1:6" x14ac:dyDescent="0.2">
      <c r="A83" s="8" t="str">
        <f>'Stat Blocks'!CF1</f>
        <v>-</v>
      </c>
      <c r="E83" s="66" t="s">
        <v>581</v>
      </c>
      <c r="F83" s="8" t="s">
        <v>2818</v>
      </c>
    </row>
    <row r="84" spans="1:6" x14ac:dyDescent="0.2">
      <c r="A84" s="8" t="str">
        <f>'Stat Blocks'!CG1</f>
        <v>-</v>
      </c>
      <c r="E84" s="66" t="s">
        <v>583</v>
      </c>
      <c r="F84" s="8" t="s">
        <v>2819</v>
      </c>
    </row>
    <row r="85" spans="1:6" x14ac:dyDescent="0.2">
      <c r="A85" s="8" t="str">
        <f>'Stat Blocks'!CH1</f>
        <v>-</v>
      </c>
      <c r="E85" s="66" t="s">
        <v>586</v>
      </c>
      <c r="F85" s="8" t="s">
        <v>2820</v>
      </c>
    </row>
    <row r="86" spans="1:6" x14ac:dyDescent="0.2">
      <c r="A86" s="8" t="str">
        <f>'Stat Blocks'!CI1</f>
        <v>-</v>
      </c>
      <c r="E86" s="66" t="s">
        <v>588</v>
      </c>
      <c r="F86" s="8" t="s">
        <v>2821</v>
      </c>
    </row>
    <row r="87" spans="1:6" x14ac:dyDescent="0.2">
      <c r="A87" s="8" t="str">
        <f>'Stat Blocks'!CJ1</f>
        <v>-</v>
      </c>
      <c r="E87" s="66" t="s">
        <v>589</v>
      </c>
      <c r="F87" s="8" t="s">
        <v>2822</v>
      </c>
    </row>
    <row r="88" spans="1:6" x14ac:dyDescent="0.2">
      <c r="A88" s="8" t="str">
        <f>'Stat Blocks'!CK1</f>
        <v>-</v>
      </c>
      <c r="E88" s="66" t="s">
        <v>590</v>
      </c>
      <c r="F88" s="8" t="s">
        <v>2823</v>
      </c>
    </row>
    <row r="89" spans="1:6" x14ac:dyDescent="0.2">
      <c r="A89" s="8" t="str">
        <f>'Stat Blocks'!CL1</f>
        <v>-</v>
      </c>
      <c r="E89" s="66" t="s">
        <v>592</v>
      </c>
      <c r="F89" s="8" t="s">
        <v>2824</v>
      </c>
    </row>
    <row r="90" spans="1:6" x14ac:dyDescent="0.2">
      <c r="A90" s="8" t="str">
        <f>'Stat Blocks'!CM1</f>
        <v>-</v>
      </c>
      <c r="E90" s="66" t="s">
        <v>594</v>
      </c>
      <c r="F90" s="8" t="s">
        <v>2825</v>
      </c>
    </row>
    <row r="91" spans="1:6" x14ac:dyDescent="0.2">
      <c r="A91" s="8" t="str">
        <f>'Stat Blocks'!CN1</f>
        <v>-</v>
      </c>
      <c r="E91" s="66" t="s">
        <v>595</v>
      </c>
      <c r="F91" s="8" t="s">
        <v>2826</v>
      </c>
    </row>
    <row r="92" spans="1:6" ht="13.5" thickBot="1" x14ac:dyDescent="0.25">
      <c r="A92" s="8" t="str">
        <f>'Stat Blocks'!CO1</f>
        <v>-</v>
      </c>
      <c r="E92" s="67" t="s">
        <v>597</v>
      </c>
      <c r="F92" s="8" t="s">
        <v>2827</v>
      </c>
    </row>
    <row r="93" spans="1:6" x14ac:dyDescent="0.2">
      <c r="A93" s="8" t="str">
        <f>'Stat Blocks'!CP1</f>
        <v>-</v>
      </c>
      <c r="F93" s="8" t="s">
        <v>2828</v>
      </c>
    </row>
    <row r="94" spans="1:6" x14ac:dyDescent="0.2">
      <c r="A94" s="8" t="str">
        <f>'Stat Blocks'!CQ1</f>
        <v>-</v>
      </c>
      <c r="F94" s="8" t="s">
        <v>2829</v>
      </c>
    </row>
    <row r="95" spans="1:6" x14ac:dyDescent="0.2">
      <c r="A95" s="8" t="str">
        <f>'Stat Blocks'!CR1</f>
        <v>-</v>
      </c>
      <c r="F95" s="8" t="s">
        <v>2830</v>
      </c>
    </row>
    <row r="96" spans="1:6" x14ac:dyDescent="0.2">
      <c r="A96" s="8" t="str">
        <f>'Stat Blocks'!CS1</f>
        <v>-</v>
      </c>
      <c r="F96" s="8" t="s">
        <v>2831</v>
      </c>
    </row>
    <row r="97" spans="1:6" x14ac:dyDescent="0.2">
      <c r="A97" s="8" t="str">
        <f>'Stat Blocks'!CT1</f>
        <v>-</v>
      </c>
      <c r="F97" s="8" t="s">
        <v>2832</v>
      </c>
    </row>
    <row r="98" spans="1:6" x14ac:dyDescent="0.2">
      <c r="A98" s="8" t="str">
        <f>'Stat Blocks'!CU1</f>
        <v>-</v>
      </c>
      <c r="F98" s="8" t="s">
        <v>2833</v>
      </c>
    </row>
    <row r="99" spans="1:6" x14ac:dyDescent="0.2">
      <c r="A99" s="8" t="str">
        <f>'Stat Blocks'!CV1</f>
        <v>-</v>
      </c>
      <c r="F99" s="8" t="s">
        <v>2834</v>
      </c>
    </row>
    <row r="100" spans="1:6" x14ac:dyDescent="0.2">
      <c r="A100" s="8" t="str">
        <f>'Stat Blocks'!CW1</f>
        <v>-</v>
      </c>
      <c r="F100" s="8" t="s">
        <v>2835</v>
      </c>
    </row>
    <row r="101" spans="1:6" x14ac:dyDescent="0.2">
      <c r="A101" s="8" t="str">
        <f>'Stat Blocks'!CX1</f>
        <v>-</v>
      </c>
      <c r="F101" s="8" t="s">
        <v>2836</v>
      </c>
    </row>
    <row r="102" spans="1:6" x14ac:dyDescent="0.2">
      <c r="A102" s="8" t="str">
        <f>'Stat Blocks'!CY1</f>
        <v>-</v>
      </c>
      <c r="F102" s="8" t="s">
        <v>2837</v>
      </c>
    </row>
    <row r="103" spans="1:6" x14ac:dyDescent="0.2">
      <c r="A103" s="8" t="str">
        <f>'Stat Blocks'!CZ1</f>
        <v>-</v>
      </c>
      <c r="F103" s="8" t="s">
        <v>2838</v>
      </c>
    </row>
    <row r="104" spans="1:6" x14ac:dyDescent="0.2">
      <c r="A104" s="8" t="str">
        <f>'Stat Blocks'!DA1</f>
        <v>-</v>
      </c>
      <c r="F104" s="8" t="s">
        <v>2839</v>
      </c>
    </row>
    <row r="105" spans="1:6" x14ac:dyDescent="0.2">
      <c r="A105" s="8" t="str">
        <f>'Stat Blocks'!DB1</f>
        <v>-</v>
      </c>
      <c r="F105" s="8" t="s">
        <v>2840</v>
      </c>
    </row>
    <row r="106" spans="1:6" x14ac:dyDescent="0.2">
      <c r="A106" s="8" t="str">
        <f>'Stat Blocks'!DC1</f>
        <v>-</v>
      </c>
      <c r="F106" s="8" t="s">
        <v>2841</v>
      </c>
    </row>
    <row r="107" spans="1:6" x14ac:dyDescent="0.2">
      <c r="A107" s="8" t="str">
        <f>'Stat Blocks'!DD1</f>
        <v>-</v>
      </c>
      <c r="F107" s="8" t="s">
        <v>2842</v>
      </c>
    </row>
    <row r="108" spans="1:6" x14ac:dyDescent="0.2">
      <c r="A108" s="8" t="str">
        <f>'Stat Blocks'!DE1</f>
        <v>-</v>
      </c>
      <c r="F108" s="8" t="s">
        <v>2843</v>
      </c>
    </row>
    <row r="109" spans="1:6" x14ac:dyDescent="0.2">
      <c r="A109" s="8" t="str">
        <f>'Stat Blocks'!DF1</f>
        <v>-</v>
      </c>
      <c r="F109" s="8" t="s">
        <v>2844</v>
      </c>
    </row>
    <row r="110" spans="1:6" x14ac:dyDescent="0.2">
      <c r="A110" s="8" t="str">
        <f>'Stat Blocks'!DG1</f>
        <v>-</v>
      </c>
      <c r="F110" s="8" t="s">
        <v>2845</v>
      </c>
    </row>
    <row r="111" spans="1:6" x14ac:dyDescent="0.2">
      <c r="A111" s="8" t="str">
        <f>'Stat Blocks'!DH1</f>
        <v>-</v>
      </c>
      <c r="F111" s="8" t="s">
        <v>2846</v>
      </c>
    </row>
    <row r="112" spans="1:6" x14ac:dyDescent="0.2">
      <c r="A112" s="8" t="str">
        <f>'Stat Blocks'!DI1</f>
        <v>-</v>
      </c>
      <c r="F112" s="8" t="s">
        <v>2847</v>
      </c>
    </row>
    <row r="113" spans="1:6" x14ac:dyDescent="0.2">
      <c r="A113" s="8" t="str">
        <f>'Stat Blocks'!DJ1</f>
        <v>-</v>
      </c>
      <c r="F113" s="8" t="s">
        <v>2848</v>
      </c>
    </row>
    <row r="114" spans="1:6" x14ac:dyDescent="0.2">
      <c r="A114" s="8" t="str">
        <f>'Stat Blocks'!DK1</f>
        <v>-</v>
      </c>
      <c r="F114" s="8" t="s">
        <v>2849</v>
      </c>
    </row>
    <row r="115" spans="1:6" x14ac:dyDescent="0.2">
      <c r="A115" s="8" t="str">
        <f>'Stat Blocks'!DL1</f>
        <v>-</v>
      </c>
      <c r="F115" s="8" t="s">
        <v>2850</v>
      </c>
    </row>
    <row r="116" spans="1:6" x14ac:dyDescent="0.2">
      <c r="A116" s="8" t="str">
        <f>'Stat Blocks'!DM1</f>
        <v>-</v>
      </c>
      <c r="F116" s="8" t="s">
        <v>2851</v>
      </c>
    </row>
    <row r="117" spans="1:6" x14ac:dyDescent="0.2">
      <c r="A117" s="8" t="str">
        <f>'Stat Blocks'!DN1</f>
        <v>-</v>
      </c>
      <c r="F117" s="8" t="s">
        <v>2852</v>
      </c>
    </row>
    <row r="118" spans="1:6" x14ac:dyDescent="0.2">
      <c r="A118" s="8" t="str">
        <f>'Stat Blocks'!DO1</f>
        <v>-</v>
      </c>
      <c r="F118" s="8" t="s">
        <v>2853</v>
      </c>
    </row>
    <row r="119" spans="1:6" x14ac:dyDescent="0.2">
      <c r="A119" s="8" t="str">
        <f>'Stat Blocks'!DP1</f>
        <v>-</v>
      </c>
      <c r="F119" s="8" t="s">
        <v>2854</v>
      </c>
    </row>
    <row r="120" spans="1:6" ht="13.5" thickBot="1" x14ac:dyDescent="0.25">
      <c r="A120" s="9" t="s">
        <v>34</v>
      </c>
      <c r="F120" s="8" t="s">
        <v>2855</v>
      </c>
    </row>
    <row r="121" spans="1:6" x14ac:dyDescent="0.2">
      <c r="F121" s="8" t="s">
        <v>2856</v>
      </c>
    </row>
    <row r="122" spans="1:6" x14ac:dyDescent="0.2">
      <c r="F122" s="8" t="s">
        <v>2857</v>
      </c>
    </row>
    <row r="123" spans="1:6" x14ac:dyDescent="0.2">
      <c r="F123" s="8" t="s">
        <v>2858</v>
      </c>
    </row>
    <row r="124" spans="1:6" x14ac:dyDescent="0.2">
      <c r="F124" s="8" t="s">
        <v>2859</v>
      </c>
    </row>
    <row r="125" spans="1:6" x14ac:dyDescent="0.2">
      <c r="F125" s="8" t="s">
        <v>2860</v>
      </c>
    </row>
    <row r="126" spans="1:6" x14ac:dyDescent="0.2">
      <c r="F126" s="8" t="s">
        <v>2861</v>
      </c>
    </row>
    <row r="127" spans="1:6" x14ac:dyDescent="0.2">
      <c r="F127" s="8" t="s">
        <v>2862</v>
      </c>
    </row>
    <row r="128" spans="1:6" x14ac:dyDescent="0.2">
      <c r="F128" s="8" t="s">
        <v>2863</v>
      </c>
    </row>
    <row r="129" spans="6:6" x14ac:dyDescent="0.2">
      <c r="F129" s="8" t="s">
        <v>2864</v>
      </c>
    </row>
    <row r="130" spans="6:6" x14ac:dyDescent="0.2">
      <c r="F130" s="8" t="s">
        <v>2865</v>
      </c>
    </row>
    <row r="131" spans="6:6" x14ac:dyDescent="0.2">
      <c r="F131" s="8" t="s">
        <v>2866</v>
      </c>
    </row>
    <row r="132" spans="6:6" x14ac:dyDescent="0.2">
      <c r="F132" s="8" t="s">
        <v>2867</v>
      </c>
    </row>
    <row r="133" spans="6:6" x14ac:dyDescent="0.2">
      <c r="F133" s="8" t="s">
        <v>2868</v>
      </c>
    </row>
    <row r="134" spans="6:6" x14ac:dyDescent="0.2">
      <c r="F134" s="8" t="s">
        <v>2869</v>
      </c>
    </row>
    <row r="135" spans="6:6" x14ac:dyDescent="0.2">
      <c r="F135" s="8" t="s">
        <v>2870</v>
      </c>
    </row>
    <row r="136" spans="6:6" x14ac:dyDescent="0.2">
      <c r="F136" s="8" t="s">
        <v>2871</v>
      </c>
    </row>
    <row r="137" spans="6:6" x14ac:dyDescent="0.2">
      <c r="F137" s="8" t="s">
        <v>2872</v>
      </c>
    </row>
    <row r="138" spans="6:6" x14ac:dyDescent="0.2">
      <c r="F138" s="8" t="s">
        <v>2873</v>
      </c>
    </row>
    <row r="139" spans="6:6" x14ac:dyDescent="0.2">
      <c r="F139" s="8" t="s">
        <v>2874</v>
      </c>
    </row>
    <row r="140" spans="6:6" x14ac:dyDescent="0.2">
      <c r="F140" s="8" t="s">
        <v>2875</v>
      </c>
    </row>
    <row r="141" spans="6:6" x14ac:dyDescent="0.2">
      <c r="F141" s="8" t="s">
        <v>2876</v>
      </c>
    </row>
    <row r="142" spans="6:6" x14ac:dyDescent="0.2">
      <c r="F142" s="8" t="s">
        <v>2877</v>
      </c>
    </row>
    <row r="143" spans="6:6" x14ac:dyDescent="0.2">
      <c r="F143" s="8" t="s">
        <v>2878</v>
      </c>
    </row>
    <row r="144" spans="6:6" x14ac:dyDescent="0.2">
      <c r="F144" s="8" t="s">
        <v>2879</v>
      </c>
    </row>
    <row r="145" spans="6:6" x14ac:dyDescent="0.2">
      <c r="F145" s="8" t="s">
        <v>2880</v>
      </c>
    </row>
    <row r="146" spans="6:6" x14ac:dyDescent="0.2">
      <c r="F146" s="8" t="s">
        <v>2881</v>
      </c>
    </row>
    <row r="147" spans="6:6" x14ac:dyDescent="0.2">
      <c r="F147" s="8" t="s">
        <v>2882</v>
      </c>
    </row>
    <row r="148" spans="6:6" x14ac:dyDescent="0.2">
      <c r="F148" s="8" t="s">
        <v>2883</v>
      </c>
    </row>
    <row r="149" spans="6:6" x14ac:dyDescent="0.2">
      <c r="F149" s="8" t="s">
        <v>2884</v>
      </c>
    </row>
    <row r="150" spans="6:6" x14ac:dyDescent="0.2">
      <c r="F150" s="8" t="s">
        <v>2885</v>
      </c>
    </row>
    <row r="151" spans="6:6" x14ac:dyDescent="0.2">
      <c r="F151" s="8" t="s">
        <v>2886</v>
      </c>
    </row>
    <row r="152" spans="6:6" x14ac:dyDescent="0.2">
      <c r="F152" s="8" t="s">
        <v>2887</v>
      </c>
    </row>
    <row r="153" spans="6:6" x14ac:dyDescent="0.2">
      <c r="F153" s="8" t="s">
        <v>2888</v>
      </c>
    </row>
    <row r="154" spans="6:6" x14ac:dyDescent="0.2">
      <c r="F154" s="8" t="s">
        <v>2889</v>
      </c>
    </row>
    <row r="155" spans="6:6" x14ac:dyDescent="0.2">
      <c r="F155" s="8" t="s">
        <v>2890</v>
      </c>
    </row>
    <row r="156" spans="6:6" x14ac:dyDescent="0.2">
      <c r="F156" s="8" t="s">
        <v>2891</v>
      </c>
    </row>
    <row r="157" spans="6:6" x14ac:dyDescent="0.2">
      <c r="F157" s="8" t="s">
        <v>2892</v>
      </c>
    </row>
    <row r="158" spans="6:6" x14ac:dyDescent="0.2">
      <c r="F158" s="8" t="s">
        <v>2893</v>
      </c>
    </row>
    <row r="159" spans="6:6" x14ac:dyDescent="0.2">
      <c r="F159" s="8" t="s">
        <v>2894</v>
      </c>
    </row>
    <row r="160" spans="6:6" x14ac:dyDescent="0.2">
      <c r="F160" s="8" t="s">
        <v>2895</v>
      </c>
    </row>
    <row r="161" spans="6:6" x14ac:dyDescent="0.2">
      <c r="F161" s="8" t="s">
        <v>2896</v>
      </c>
    </row>
    <row r="162" spans="6:6" x14ac:dyDescent="0.2">
      <c r="F162" s="8" t="s">
        <v>2897</v>
      </c>
    </row>
    <row r="163" spans="6:6" x14ac:dyDescent="0.2">
      <c r="F163" s="8" t="s">
        <v>2898</v>
      </c>
    </row>
    <row r="164" spans="6:6" x14ac:dyDescent="0.2">
      <c r="F164" s="8" t="s">
        <v>2899</v>
      </c>
    </row>
    <row r="165" spans="6:6" x14ac:dyDescent="0.2">
      <c r="F165" s="8" t="s">
        <v>2900</v>
      </c>
    </row>
    <row r="166" spans="6:6" x14ac:dyDescent="0.2">
      <c r="F166" s="8" t="s">
        <v>2901</v>
      </c>
    </row>
    <row r="167" spans="6:6" x14ac:dyDescent="0.2">
      <c r="F167" s="8" t="s">
        <v>2902</v>
      </c>
    </row>
    <row r="168" spans="6:6" x14ac:dyDescent="0.2">
      <c r="F168" s="8" t="s">
        <v>2903</v>
      </c>
    </row>
    <row r="169" spans="6:6" x14ac:dyDescent="0.2">
      <c r="F169" s="8" t="s">
        <v>2904</v>
      </c>
    </row>
    <row r="170" spans="6:6" x14ac:dyDescent="0.2">
      <c r="F170" s="8" t="s">
        <v>2905</v>
      </c>
    </row>
    <row r="171" spans="6:6" x14ac:dyDescent="0.2">
      <c r="F171" s="8" t="s">
        <v>2906</v>
      </c>
    </row>
    <row r="172" spans="6:6" x14ac:dyDescent="0.2">
      <c r="F172" s="8" t="s">
        <v>2907</v>
      </c>
    </row>
    <row r="173" spans="6:6" x14ac:dyDescent="0.2">
      <c r="F173" s="8" t="s">
        <v>2908</v>
      </c>
    </row>
    <row r="174" spans="6:6" x14ac:dyDescent="0.2">
      <c r="F174" s="8" t="s">
        <v>2909</v>
      </c>
    </row>
    <row r="175" spans="6:6" x14ac:dyDescent="0.2">
      <c r="F175" s="8" t="s">
        <v>2910</v>
      </c>
    </row>
    <row r="176" spans="6:6" x14ac:dyDescent="0.2">
      <c r="F176" s="8" t="s">
        <v>2911</v>
      </c>
    </row>
    <row r="177" spans="6:6" x14ac:dyDescent="0.2">
      <c r="F177" s="8" t="s">
        <v>2912</v>
      </c>
    </row>
    <row r="178" spans="6:6" x14ac:dyDescent="0.2">
      <c r="F178" s="8" t="s">
        <v>2913</v>
      </c>
    </row>
    <row r="179" spans="6:6" x14ac:dyDescent="0.2">
      <c r="F179" s="8" t="s">
        <v>2914</v>
      </c>
    </row>
    <row r="180" spans="6:6" x14ac:dyDescent="0.2">
      <c r="F180" s="8" t="s">
        <v>2915</v>
      </c>
    </row>
    <row r="181" spans="6:6" x14ac:dyDescent="0.2">
      <c r="F181" s="8" t="s">
        <v>2916</v>
      </c>
    </row>
    <row r="182" spans="6:6" x14ac:dyDescent="0.2">
      <c r="F182" s="8" t="s">
        <v>2917</v>
      </c>
    </row>
    <row r="183" spans="6:6" x14ac:dyDescent="0.2">
      <c r="F183" s="8" t="s">
        <v>2918</v>
      </c>
    </row>
    <row r="184" spans="6:6" x14ac:dyDescent="0.2">
      <c r="F184" s="8" t="s">
        <v>2919</v>
      </c>
    </row>
    <row r="185" spans="6:6" x14ac:dyDescent="0.2">
      <c r="F185" s="8" t="s">
        <v>2920</v>
      </c>
    </row>
    <row r="186" spans="6:6" x14ac:dyDescent="0.2">
      <c r="F186" s="8" t="s">
        <v>2921</v>
      </c>
    </row>
    <row r="187" spans="6:6" x14ac:dyDescent="0.2">
      <c r="F187" s="8" t="s">
        <v>2922</v>
      </c>
    </row>
    <row r="188" spans="6:6" x14ac:dyDescent="0.2">
      <c r="F188" s="8" t="s">
        <v>2923</v>
      </c>
    </row>
    <row r="189" spans="6:6" x14ac:dyDescent="0.2">
      <c r="F189" s="8" t="s">
        <v>2924</v>
      </c>
    </row>
    <row r="190" spans="6:6" x14ac:dyDescent="0.2">
      <c r="F190" s="8" t="s">
        <v>2925</v>
      </c>
    </row>
    <row r="191" spans="6:6" x14ac:dyDescent="0.2">
      <c r="F191" s="8" t="s">
        <v>2926</v>
      </c>
    </row>
    <row r="192" spans="6:6" x14ac:dyDescent="0.2">
      <c r="F192" s="8" t="s">
        <v>2927</v>
      </c>
    </row>
    <row r="193" spans="6:6" x14ac:dyDescent="0.2">
      <c r="F193" s="8" t="s">
        <v>2928</v>
      </c>
    </row>
    <row r="194" spans="6:6" x14ac:dyDescent="0.2">
      <c r="F194" s="8" t="s">
        <v>2929</v>
      </c>
    </row>
    <row r="195" spans="6:6" x14ac:dyDescent="0.2">
      <c r="F195" s="8" t="s">
        <v>2930</v>
      </c>
    </row>
    <row r="196" spans="6:6" x14ac:dyDescent="0.2">
      <c r="F196" s="8" t="s">
        <v>2931</v>
      </c>
    </row>
    <row r="197" spans="6:6" x14ac:dyDescent="0.2">
      <c r="F197" s="8" t="s">
        <v>2932</v>
      </c>
    </row>
    <row r="198" spans="6:6" x14ac:dyDescent="0.2">
      <c r="F198" s="8" t="s">
        <v>2933</v>
      </c>
    </row>
    <row r="199" spans="6:6" x14ac:dyDescent="0.2">
      <c r="F199" s="8" t="s">
        <v>2934</v>
      </c>
    </row>
    <row r="200" spans="6:6" x14ac:dyDescent="0.2">
      <c r="F200" s="8" t="s">
        <v>2935</v>
      </c>
    </row>
    <row r="201" spans="6:6" x14ac:dyDescent="0.2">
      <c r="F201" s="8" t="s">
        <v>2936</v>
      </c>
    </row>
    <row r="202" spans="6:6" x14ac:dyDescent="0.2">
      <c r="F202" s="8" t="s">
        <v>2937</v>
      </c>
    </row>
    <row r="203" spans="6:6" x14ac:dyDescent="0.2">
      <c r="F203" s="8" t="s">
        <v>2938</v>
      </c>
    </row>
    <row r="204" spans="6:6" x14ac:dyDescent="0.2">
      <c r="F204" s="8" t="s">
        <v>2939</v>
      </c>
    </row>
    <row r="205" spans="6:6" x14ac:dyDescent="0.2">
      <c r="F205" s="8" t="s">
        <v>2940</v>
      </c>
    </row>
    <row r="206" spans="6:6" x14ac:dyDescent="0.2">
      <c r="F206" s="8" t="s">
        <v>2941</v>
      </c>
    </row>
    <row r="207" spans="6:6" x14ac:dyDescent="0.2">
      <c r="F207" s="8" t="s">
        <v>2942</v>
      </c>
    </row>
    <row r="208" spans="6:6" x14ac:dyDescent="0.2">
      <c r="F208" s="8" t="s">
        <v>2943</v>
      </c>
    </row>
    <row r="209" spans="6:6" x14ac:dyDescent="0.2">
      <c r="F209" s="8" t="s">
        <v>2944</v>
      </c>
    </row>
    <row r="210" spans="6:6" x14ac:dyDescent="0.2">
      <c r="F210" s="8" t="s">
        <v>2945</v>
      </c>
    </row>
    <row r="211" spans="6:6" x14ac:dyDescent="0.2">
      <c r="F211" s="8" t="s">
        <v>2946</v>
      </c>
    </row>
    <row r="212" spans="6:6" x14ac:dyDescent="0.2">
      <c r="F212" s="8" t="s">
        <v>2947</v>
      </c>
    </row>
    <row r="213" spans="6:6" x14ac:dyDescent="0.2">
      <c r="F213" s="8" t="s">
        <v>2948</v>
      </c>
    </row>
    <row r="214" spans="6:6" x14ac:dyDescent="0.2">
      <c r="F214" s="8" t="s">
        <v>2949</v>
      </c>
    </row>
    <row r="215" spans="6:6" x14ac:dyDescent="0.2">
      <c r="F215" s="8" t="s">
        <v>2950</v>
      </c>
    </row>
    <row r="216" spans="6:6" x14ac:dyDescent="0.2">
      <c r="F216" s="8" t="s">
        <v>2951</v>
      </c>
    </row>
    <row r="217" spans="6:6" x14ac:dyDescent="0.2">
      <c r="F217" s="8" t="s">
        <v>2952</v>
      </c>
    </row>
    <row r="218" spans="6:6" x14ac:dyDescent="0.2">
      <c r="F218" s="8" t="s">
        <v>2953</v>
      </c>
    </row>
    <row r="219" spans="6:6" x14ac:dyDescent="0.2">
      <c r="F219" s="8" t="s">
        <v>2954</v>
      </c>
    </row>
    <row r="220" spans="6:6" x14ac:dyDescent="0.2">
      <c r="F220" s="8" t="s">
        <v>2955</v>
      </c>
    </row>
    <row r="221" spans="6:6" x14ac:dyDescent="0.2">
      <c r="F221" s="8" t="s">
        <v>2956</v>
      </c>
    </row>
    <row r="222" spans="6:6" x14ac:dyDescent="0.2">
      <c r="F222" s="8" t="s">
        <v>2957</v>
      </c>
    </row>
    <row r="223" spans="6:6" x14ac:dyDescent="0.2">
      <c r="F223" s="8" t="s">
        <v>2958</v>
      </c>
    </row>
    <row r="224" spans="6:6" x14ac:dyDescent="0.2">
      <c r="F224" s="8" t="s">
        <v>2959</v>
      </c>
    </row>
    <row r="225" spans="6:6" x14ac:dyDescent="0.2">
      <c r="F225" s="8" t="s">
        <v>2960</v>
      </c>
    </row>
    <row r="226" spans="6:6" x14ac:dyDescent="0.2">
      <c r="F226" s="8" t="s">
        <v>2961</v>
      </c>
    </row>
    <row r="227" spans="6:6" x14ac:dyDescent="0.2">
      <c r="F227" s="8" t="s">
        <v>2962</v>
      </c>
    </row>
    <row r="228" spans="6:6" x14ac:dyDescent="0.2">
      <c r="F228" s="8" t="s">
        <v>2963</v>
      </c>
    </row>
    <row r="229" spans="6:6" x14ac:dyDescent="0.2">
      <c r="F229" s="8" t="s">
        <v>2964</v>
      </c>
    </row>
    <row r="230" spans="6:6" x14ac:dyDescent="0.2">
      <c r="F230" s="8" t="s">
        <v>2965</v>
      </c>
    </row>
    <row r="231" spans="6:6" x14ac:dyDescent="0.2">
      <c r="F231" s="8" t="s">
        <v>2966</v>
      </c>
    </row>
    <row r="232" spans="6:6" x14ac:dyDescent="0.2">
      <c r="F232" s="8" t="s">
        <v>2967</v>
      </c>
    </row>
    <row r="233" spans="6:6" x14ac:dyDescent="0.2">
      <c r="F233" s="8" t="s">
        <v>2968</v>
      </c>
    </row>
    <row r="234" spans="6:6" x14ac:dyDescent="0.2">
      <c r="F234" s="8" t="s">
        <v>2969</v>
      </c>
    </row>
    <row r="235" spans="6:6" x14ac:dyDescent="0.2">
      <c r="F235" s="8" t="s">
        <v>2970</v>
      </c>
    </row>
    <row r="236" spans="6:6" x14ac:dyDescent="0.2">
      <c r="F236" s="8" t="s">
        <v>2971</v>
      </c>
    </row>
    <row r="237" spans="6:6" x14ac:dyDescent="0.2">
      <c r="F237" s="8" t="s">
        <v>2972</v>
      </c>
    </row>
    <row r="238" spans="6:6" x14ac:dyDescent="0.2">
      <c r="F238" s="8" t="s">
        <v>2973</v>
      </c>
    </row>
    <row r="239" spans="6:6" x14ac:dyDescent="0.2">
      <c r="F239" s="8" t="s">
        <v>2974</v>
      </c>
    </row>
    <row r="240" spans="6:6" x14ac:dyDescent="0.2">
      <c r="F240" s="8" t="s">
        <v>2975</v>
      </c>
    </row>
    <row r="241" spans="6:6" x14ac:dyDescent="0.2">
      <c r="F241" s="8" t="s">
        <v>2976</v>
      </c>
    </row>
    <row r="242" spans="6:6" x14ac:dyDescent="0.2">
      <c r="F242" s="8" t="s">
        <v>2977</v>
      </c>
    </row>
    <row r="243" spans="6:6" x14ac:dyDescent="0.2">
      <c r="F243" s="8" t="s">
        <v>2978</v>
      </c>
    </row>
    <row r="244" spans="6:6" x14ac:dyDescent="0.2">
      <c r="F244" s="8" t="s">
        <v>2979</v>
      </c>
    </row>
    <row r="245" spans="6:6" x14ac:dyDescent="0.2">
      <c r="F245" s="8" t="s">
        <v>2980</v>
      </c>
    </row>
    <row r="246" spans="6:6" x14ac:dyDescent="0.2">
      <c r="F246" s="8" t="s">
        <v>2981</v>
      </c>
    </row>
    <row r="247" spans="6:6" x14ac:dyDescent="0.2">
      <c r="F247" s="8" t="s">
        <v>2982</v>
      </c>
    </row>
    <row r="248" spans="6:6" x14ac:dyDescent="0.2">
      <c r="F248" s="8" t="s">
        <v>2983</v>
      </c>
    </row>
    <row r="249" spans="6:6" x14ac:dyDescent="0.2">
      <c r="F249" s="8" t="s">
        <v>2984</v>
      </c>
    </row>
    <row r="250" spans="6:6" x14ac:dyDescent="0.2">
      <c r="F250" s="8" t="s">
        <v>2985</v>
      </c>
    </row>
    <row r="251" spans="6:6" x14ac:dyDescent="0.2">
      <c r="F251" s="8" t="s">
        <v>2986</v>
      </c>
    </row>
    <row r="252" spans="6:6" x14ac:dyDescent="0.2">
      <c r="F252" s="8" t="s">
        <v>2987</v>
      </c>
    </row>
    <row r="253" spans="6:6" x14ac:dyDescent="0.2">
      <c r="F253" s="8" t="s">
        <v>2988</v>
      </c>
    </row>
    <row r="254" spans="6:6" x14ac:dyDescent="0.2">
      <c r="F254" s="8" t="s">
        <v>2989</v>
      </c>
    </row>
    <row r="255" spans="6:6" x14ac:dyDescent="0.2">
      <c r="F255" s="8" t="s">
        <v>2990</v>
      </c>
    </row>
    <row r="256" spans="6:6" x14ac:dyDescent="0.2">
      <c r="F256" s="8" t="s">
        <v>2991</v>
      </c>
    </row>
    <row r="257" spans="6:6" x14ac:dyDescent="0.2">
      <c r="F257" s="8" t="s">
        <v>2992</v>
      </c>
    </row>
    <row r="258" spans="6:6" x14ac:dyDescent="0.2">
      <c r="F258" s="8" t="s">
        <v>2993</v>
      </c>
    </row>
    <row r="259" spans="6:6" x14ac:dyDescent="0.2">
      <c r="F259" s="8" t="s">
        <v>2994</v>
      </c>
    </row>
    <row r="260" spans="6:6" x14ac:dyDescent="0.2">
      <c r="F260" s="8" t="s">
        <v>2995</v>
      </c>
    </row>
    <row r="261" spans="6:6" x14ac:dyDescent="0.2">
      <c r="F261" s="8" t="s">
        <v>2996</v>
      </c>
    </row>
    <row r="262" spans="6:6" x14ac:dyDescent="0.2">
      <c r="F262" s="8" t="s">
        <v>2997</v>
      </c>
    </row>
    <row r="263" spans="6:6" x14ac:dyDescent="0.2">
      <c r="F263" s="8" t="s">
        <v>2998</v>
      </c>
    </row>
    <row r="264" spans="6:6" x14ac:dyDescent="0.2">
      <c r="F264" s="8" t="s">
        <v>2999</v>
      </c>
    </row>
    <row r="265" spans="6:6" x14ac:dyDescent="0.2">
      <c r="F265" s="8" t="s">
        <v>3000</v>
      </c>
    </row>
    <row r="266" spans="6:6" x14ac:dyDescent="0.2">
      <c r="F266" s="8" t="s">
        <v>3001</v>
      </c>
    </row>
    <row r="267" spans="6:6" x14ac:dyDescent="0.2">
      <c r="F267" s="8" t="s">
        <v>3002</v>
      </c>
    </row>
    <row r="268" spans="6:6" x14ac:dyDescent="0.2">
      <c r="F268" s="8" t="s">
        <v>3003</v>
      </c>
    </row>
    <row r="269" spans="6:6" x14ac:dyDescent="0.2">
      <c r="F269" s="8" t="s">
        <v>3004</v>
      </c>
    </row>
    <row r="270" spans="6:6" x14ac:dyDescent="0.2">
      <c r="F270" s="8" t="s">
        <v>3005</v>
      </c>
    </row>
    <row r="271" spans="6:6" x14ac:dyDescent="0.2">
      <c r="F271" s="8" t="s">
        <v>3006</v>
      </c>
    </row>
    <row r="272" spans="6:6" x14ac:dyDescent="0.2">
      <c r="F272" s="8" t="s">
        <v>3007</v>
      </c>
    </row>
    <row r="273" spans="6:6" x14ac:dyDescent="0.2">
      <c r="F273" s="8" t="s">
        <v>3008</v>
      </c>
    </row>
    <row r="274" spans="6:6" x14ac:dyDescent="0.2">
      <c r="F274" s="8" t="s">
        <v>3009</v>
      </c>
    </row>
    <row r="275" spans="6:6" x14ac:dyDescent="0.2">
      <c r="F275" s="8" t="s">
        <v>3010</v>
      </c>
    </row>
    <row r="276" spans="6:6" x14ac:dyDescent="0.2">
      <c r="F276" s="8" t="s">
        <v>3011</v>
      </c>
    </row>
    <row r="277" spans="6:6" x14ac:dyDescent="0.2">
      <c r="F277" s="8" t="s">
        <v>3012</v>
      </c>
    </row>
    <row r="278" spans="6:6" x14ac:dyDescent="0.2">
      <c r="F278" s="8" t="s">
        <v>3013</v>
      </c>
    </row>
    <row r="279" spans="6:6" x14ac:dyDescent="0.2">
      <c r="F279" s="8" t="s">
        <v>3014</v>
      </c>
    </row>
    <row r="280" spans="6:6" x14ac:dyDescent="0.2">
      <c r="F280" s="8" t="s">
        <v>3015</v>
      </c>
    </row>
    <row r="281" spans="6:6" x14ac:dyDescent="0.2">
      <c r="F281" s="8" t="s">
        <v>3016</v>
      </c>
    </row>
    <row r="282" spans="6:6" x14ac:dyDescent="0.2">
      <c r="F282" s="8" t="s">
        <v>3017</v>
      </c>
    </row>
    <row r="283" spans="6:6" x14ac:dyDescent="0.2">
      <c r="F283" s="8" t="s">
        <v>3018</v>
      </c>
    </row>
    <row r="284" spans="6:6" x14ac:dyDescent="0.2">
      <c r="F284" s="8" t="s">
        <v>3019</v>
      </c>
    </row>
    <row r="285" spans="6:6" x14ac:dyDescent="0.2">
      <c r="F285" s="8" t="s">
        <v>3020</v>
      </c>
    </row>
    <row r="286" spans="6:6" x14ac:dyDescent="0.2">
      <c r="F286" s="8" t="s">
        <v>3021</v>
      </c>
    </row>
    <row r="287" spans="6:6" x14ac:dyDescent="0.2">
      <c r="F287" s="8" t="s">
        <v>3022</v>
      </c>
    </row>
    <row r="288" spans="6:6" x14ac:dyDescent="0.2">
      <c r="F288" s="8" t="s">
        <v>3023</v>
      </c>
    </row>
    <row r="289" spans="6:6" x14ac:dyDescent="0.2">
      <c r="F289" s="8" t="s">
        <v>3024</v>
      </c>
    </row>
    <row r="290" spans="6:6" x14ac:dyDescent="0.2">
      <c r="F290" s="8" t="s">
        <v>3025</v>
      </c>
    </row>
    <row r="291" spans="6:6" x14ac:dyDescent="0.2">
      <c r="F291" s="8" t="s">
        <v>3026</v>
      </c>
    </row>
    <row r="292" spans="6:6" x14ac:dyDescent="0.2">
      <c r="F292" s="8" t="s">
        <v>3027</v>
      </c>
    </row>
    <row r="293" spans="6:6" x14ac:dyDescent="0.2">
      <c r="F293" s="8" t="s">
        <v>3028</v>
      </c>
    </row>
    <row r="294" spans="6:6" x14ac:dyDescent="0.2">
      <c r="F294" s="8" t="s">
        <v>3029</v>
      </c>
    </row>
    <row r="295" spans="6:6" x14ac:dyDescent="0.2">
      <c r="F295" s="8" t="s">
        <v>3030</v>
      </c>
    </row>
    <row r="296" spans="6:6" x14ac:dyDescent="0.2">
      <c r="F296" s="8" t="s">
        <v>3031</v>
      </c>
    </row>
    <row r="297" spans="6:6" x14ac:dyDescent="0.2">
      <c r="F297" s="8" t="s">
        <v>3032</v>
      </c>
    </row>
    <row r="298" spans="6:6" x14ac:dyDescent="0.2">
      <c r="F298" s="8" t="s">
        <v>3033</v>
      </c>
    </row>
    <row r="299" spans="6:6" x14ac:dyDescent="0.2">
      <c r="F299" s="8" t="s">
        <v>3034</v>
      </c>
    </row>
    <row r="300" spans="6:6" x14ac:dyDescent="0.2">
      <c r="F300" s="8" t="s">
        <v>3035</v>
      </c>
    </row>
    <row r="301" spans="6:6" x14ac:dyDescent="0.2">
      <c r="F301" s="8" t="s">
        <v>3036</v>
      </c>
    </row>
    <row r="302" spans="6:6" x14ac:dyDescent="0.2">
      <c r="F302" s="8" t="s">
        <v>3037</v>
      </c>
    </row>
    <row r="303" spans="6:6" x14ac:dyDescent="0.2">
      <c r="F303" s="8" t="s">
        <v>3038</v>
      </c>
    </row>
    <row r="304" spans="6:6" x14ac:dyDescent="0.2">
      <c r="F304" s="8" t="s">
        <v>3039</v>
      </c>
    </row>
    <row r="305" spans="6:6" x14ac:dyDescent="0.2">
      <c r="F305" s="8" t="s">
        <v>3040</v>
      </c>
    </row>
    <row r="306" spans="6:6" x14ac:dyDescent="0.2">
      <c r="F306" s="8" t="s">
        <v>3041</v>
      </c>
    </row>
    <row r="307" spans="6:6" x14ac:dyDescent="0.2">
      <c r="F307" s="8" t="s">
        <v>3042</v>
      </c>
    </row>
    <row r="308" spans="6:6" x14ac:dyDescent="0.2">
      <c r="F308" s="8" t="s">
        <v>3043</v>
      </c>
    </row>
    <row r="309" spans="6:6" x14ac:dyDescent="0.2">
      <c r="F309" s="8" t="s">
        <v>3044</v>
      </c>
    </row>
    <row r="310" spans="6:6" x14ac:dyDescent="0.2">
      <c r="F310" s="8" t="s">
        <v>3045</v>
      </c>
    </row>
    <row r="311" spans="6:6" x14ac:dyDescent="0.2">
      <c r="F311" s="8" t="s">
        <v>3046</v>
      </c>
    </row>
    <row r="312" spans="6:6" x14ac:dyDescent="0.2">
      <c r="F312" s="8" t="s">
        <v>3047</v>
      </c>
    </row>
    <row r="313" spans="6:6" x14ac:dyDescent="0.2">
      <c r="F313" s="8" t="s">
        <v>3048</v>
      </c>
    </row>
    <row r="314" spans="6:6" x14ac:dyDescent="0.2">
      <c r="F314" s="8" t="s">
        <v>3049</v>
      </c>
    </row>
    <row r="315" spans="6:6" x14ac:dyDescent="0.2">
      <c r="F315" s="8" t="s">
        <v>3050</v>
      </c>
    </row>
    <row r="316" spans="6:6" x14ac:dyDescent="0.2">
      <c r="F316" s="8" t="s">
        <v>3051</v>
      </c>
    </row>
    <row r="317" spans="6:6" x14ac:dyDescent="0.2">
      <c r="F317" s="8" t="s">
        <v>3052</v>
      </c>
    </row>
    <row r="318" spans="6:6" x14ac:dyDescent="0.2">
      <c r="F318" s="8" t="s">
        <v>3053</v>
      </c>
    </row>
    <row r="319" spans="6:6" x14ac:dyDescent="0.2">
      <c r="F319" s="8" t="s">
        <v>3054</v>
      </c>
    </row>
    <row r="320" spans="6:6" x14ac:dyDescent="0.2">
      <c r="F320" s="8" t="s">
        <v>3055</v>
      </c>
    </row>
    <row r="321" spans="6:6" x14ac:dyDescent="0.2">
      <c r="F321" s="8" t="s">
        <v>3056</v>
      </c>
    </row>
    <row r="322" spans="6:6" x14ac:dyDescent="0.2">
      <c r="F322" s="8" t="s">
        <v>3057</v>
      </c>
    </row>
    <row r="323" spans="6:6" x14ac:dyDescent="0.2">
      <c r="F323" s="8" t="s">
        <v>3058</v>
      </c>
    </row>
    <row r="324" spans="6:6" x14ac:dyDescent="0.2">
      <c r="F324" s="8" t="s">
        <v>3059</v>
      </c>
    </row>
    <row r="325" spans="6:6" x14ac:dyDescent="0.2">
      <c r="F325" s="8" t="s">
        <v>3060</v>
      </c>
    </row>
    <row r="326" spans="6:6" x14ac:dyDescent="0.2">
      <c r="F326" s="8" t="s">
        <v>3061</v>
      </c>
    </row>
    <row r="327" spans="6:6" x14ac:dyDescent="0.2">
      <c r="F327" s="8" t="s">
        <v>3062</v>
      </c>
    </row>
    <row r="328" spans="6:6" x14ac:dyDescent="0.2">
      <c r="F328" s="8" t="s">
        <v>3063</v>
      </c>
    </row>
    <row r="329" spans="6:6" x14ac:dyDescent="0.2">
      <c r="F329" s="8" t="s">
        <v>3064</v>
      </c>
    </row>
    <row r="330" spans="6:6" x14ac:dyDescent="0.2">
      <c r="F330" s="8" t="s">
        <v>3065</v>
      </c>
    </row>
    <row r="331" spans="6:6" x14ac:dyDescent="0.2">
      <c r="F331" s="8" t="s">
        <v>3066</v>
      </c>
    </row>
    <row r="332" spans="6:6" x14ac:dyDescent="0.2">
      <c r="F332" s="8" t="s">
        <v>3067</v>
      </c>
    </row>
    <row r="333" spans="6:6" x14ac:dyDescent="0.2">
      <c r="F333" s="8" t="s">
        <v>3068</v>
      </c>
    </row>
    <row r="334" spans="6:6" x14ac:dyDescent="0.2">
      <c r="F334" s="8" t="s">
        <v>3069</v>
      </c>
    </row>
    <row r="335" spans="6:6" x14ac:dyDescent="0.2">
      <c r="F335" s="8" t="s">
        <v>3070</v>
      </c>
    </row>
    <row r="336" spans="6:6" x14ac:dyDescent="0.2">
      <c r="F336" s="8" t="s">
        <v>3071</v>
      </c>
    </row>
    <row r="337" spans="6:6" x14ac:dyDescent="0.2">
      <c r="F337" s="8" t="s">
        <v>3072</v>
      </c>
    </row>
    <row r="338" spans="6:6" x14ac:dyDescent="0.2">
      <c r="F338" s="8" t="s">
        <v>3073</v>
      </c>
    </row>
    <row r="339" spans="6:6" x14ac:dyDescent="0.2">
      <c r="F339" s="8" t="s">
        <v>3074</v>
      </c>
    </row>
    <row r="340" spans="6:6" x14ac:dyDescent="0.2">
      <c r="F340" s="8" t="s">
        <v>3075</v>
      </c>
    </row>
    <row r="341" spans="6:6" x14ac:dyDescent="0.2">
      <c r="F341" s="8" t="s">
        <v>3076</v>
      </c>
    </row>
    <row r="342" spans="6:6" x14ac:dyDescent="0.2">
      <c r="F342" s="8" t="s">
        <v>3077</v>
      </c>
    </row>
    <row r="343" spans="6:6" x14ac:dyDescent="0.2">
      <c r="F343" s="8" t="s">
        <v>3078</v>
      </c>
    </row>
    <row r="344" spans="6:6" x14ac:dyDescent="0.2">
      <c r="F344" s="8" t="s">
        <v>3079</v>
      </c>
    </row>
    <row r="345" spans="6:6" x14ac:dyDescent="0.2">
      <c r="F345" s="8" t="s">
        <v>3080</v>
      </c>
    </row>
    <row r="346" spans="6:6" x14ac:dyDescent="0.2">
      <c r="F346" s="8" t="s">
        <v>3081</v>
      </c>
    </row>
    <row r="347" spans="6:6" x14ac:dyDescent="0.2">
      <c r="F347" s="8" t="s">
        <v>3082</v>
      </c>
    </row>
    <row r="348" spans="6:6" x14ac:dyDescent="0.2">
      <c r="F348" s="8" t="s">
        <v>3083</v>
      </c>
    </row>
    <row r="349" spans="6:6" x14ac:dyDescent="0.2">
      <c r="F349" s="8" t="s">
        <v>3084</v>
      </c>
    </row>
    <row r="350" spans="6:6" x14ac:dyDescent="0.2">
      <c r="F350" s="8" t="s">
        <v>3085</v>
      </c>
    </row>
    <row r="351" spans="6:6" x14ac:dyDescent="0.2">
      <c r="F351" s="8" t="s">
        <v>3086</v>
      </c>
    </row>
    <row r="352" spans="6:6" x14ac:dyDescent="0.2">
      <c r="F352" s="8" t="s">
        <v>3087</v>
      </c>
    </row>
    <row r="353" spans="6:6" x14ac:dyDescent="0.2">
      <c r="F353" s="8" t="s">
        <v>3088</v>
      </c>
    </row>
    <row r="354" spans="6:6" x14ac:dyDescent="0.2">
      <c r="F354" s="8" t="s">
        <v>3089</v>
      </c>
    </row>
    <row r="355" spans="6:6" x14ac:dyDescent="0.2">
      <c r="F355" s="8" t="s">
        <v>3090</v>
      </c>
    </row>
    <row r="356" spans="6:6" x14ac:dyDescent="0.2">
      <c r="F356" s="8" t="s">
        <v>3091</v>
      </c>
    </row>
    <row r="357" spans="6:6" x14ac:dyDescent="0.2">
      <c r="F357" s="8" t="s">
        <v>3092</v>
      </c>
    </row>
    <row r="358" spans="6:6" x14ac:dyDescent="0.2">
      <c r="F358" s="8" t="s">
        <v>3093</v>
      </c>
    </row>
    <row r="359" spans="6:6" x14ac:dyDescent="0.2">
      <c r="F359" s="8" t="s">
        <v>3094</v>
      </c>
    </row>
    <row r="360" spans="6:6" x14ac:dyDescent="0.2">
      <c r="F360" s="8" t="s">
        <v>3095</v>
      </c>
    </row>
    <row r="361" spans="6:6" x14ac:dyDescent="0.2">
      <c r="F361" s="8" t="s">
        <v>3096</v>
      </c>
    </row>
    <row r="362" spans="6:6" x14ac:dyDescent="0.2">
      <c r="F362" s="8" t="s">
        <v>3097</v>
      </c>
    </row>
    <row r="363" spans="6:6" x14ac:dyDescent="0.2">
      <c r="F363" s="8" t="s">
        <v>3098</v>
      </c>
    </row>
    <row r="364" spans="6:6" x14ac:dyDescent="0.2">
      <c r="F364" s="8" t="s">
        <v>3099</v>
      </c>
    </row>
    <row r="365" spans="6:6" x14ac:dyDescent="0.2">
      <c r="F365" s="8" t="s">
        <v>3100</v>
      </c>
    </row>
    <row r="366" spans="6:6" x14ac:dyDescent="0.2">
      <c r="F366" s="8" t="s">
        <v>3101</v>
      </c>
    </row>
    <row r="367" spans="6:6" x14ac:dyDescent="0.2">
      <c r="F367" s="8" t="s">
        <v>3102</v>
      </c>
    </row>
    <row r="368" spans="6:6" x14ac:dyDescent="0.2">
      <c r="F368" s="8" t="s">
        <v>3103</v>
      </c>
    </row>
    <row r="369" spans="6:6" x14ac:dyDescent="0.2">
      <c r="F369" s="8" t="s">
        <v>3104</v>
      </c>
    </row>
    <row r="370" spans="6:6" x14ac:dyDescent="0.2">
      <c r="F370" s="8" t="s">
        <v>3105</v>
      </c>
    </row>
    <row r="371" spans="6:6" x14ac:dyDescent="0.2">
      <c r="F371" s="8" t="s">
        <v>3106</v>
      </c>
    </row>
    <row r="372" spans="6:6" x14ac:dyDescent="0.2">
      <c r="F372" s="8" t="s">
        <v>3107</v>
      </c>
    </row>
    <row r="373" spans="6:6" x14ac:dyDescent="0.2">
      <c r="F373" s="8" t="s">
        <v>3108</v>
      </c>
    </row>
    <row r="374" spans="6:6" x14ac:dyDescent="0.2">
      <c r="F374" s="8" t="s">
        <v>3109</v>
      </c>
    </row>
    <row r="375" spans="6:6" x14ac:dyDescent="0.2">
      <c r="F375" s="8" t="s">
        <v>3110</v>
      </c>
    </row>
    <row r="376" spans="6:6" x14ac:dyDescent="0.2">
      <c r="F376" s="8" t="s">
        <v>3111</v>
      </c>
    </row>
    <row r="377" spans="6:6" x14ac:dyDescent="0.2">
      <c r="F377" s="8" t="s">
        <v>3112</v>
      </c>
    </row>
    <row r="378" spans="6:6" x14ac:dyDescent="0.2">
      <c r="F378" s="8" t="s">
        <v>3113</v>
      </c>
    </row>
    <row r="379" spans="6:6" x14ac:dyDescent="0.2">
      <c r="F379" s="8" t="s">
        <v>3114</v>
      </c>
    </row>
    <row r="380" spans="6:6" x14ac:dyDescent="0.2">
      <c r="F380" s="8" t="s">
        <v>3115</v>
      </c>
    </row>
    <row r="381" spans="6:6" x14ac:dyDescent="0.2">
      <c r="F381" s="8" t="s">
        <v>3116</v>
      </c>
    </row>
    <row r="382" spans="6:6" x14ac:dyDescent="0.2">
      <c r="F382" s="8" t="s">
        <v>3117</v>
      </c>
    </row>
    <row r="383" spans="6:6" x14ac:dyDescent="0.2">
      <c r="F383" s="8" t="s">
        <v>3118</v>
      </c>
    </row>
    <row r="384" spans="6:6" x14ac:dyDescent="0.2">
      <c r="F384" s="8" t="s">
        <v>3119</v>
      </c>
    </row>
    <row r="385" spans="6:6" x14ac:dyDescent="0.2">
      <c r="F385" s="8" t="s">
        <v>3120</v>
      </c>
    </row>
    <row r="386" spans="6:6" x14ac:dyDescent="0.2">
      <c r="F386" s="8" t="s">
        <v>3121</v>
      </c>
    </row>
    <row r="387" spans="6:6" x14ac:dyDescent="0.2">
      <c r="F387" s="8" t="s">
        <v>3122</v>
      </c>
    </row>
    <row r="388" spans="6:6" x14ac:dyDescent="0.2">
      <c r="F388" s="8" t="s">
        <v>3123</v>
      </c>
    </row>
    <row r="389" spans="6:6" x14ac:dyDescent="0.2">
      <c r="F389" s="8" t="s">
        <v>3124</v>
      </c>
    </row>
    <row r="390" spans="6:6" x14ac:dyDescent="0.2">
      <c r="F390" s="8" t="s">
        <v>3125</v>
      </c>
    </row>
    <row r="391" spans="6:6" x14ac:dyDescent="0.2">
      <c r="F391" s="8" t="s">
        <v>3126</v>
      </c>
    </row>
    <row r="392" spans="6:6" x14ac:dyDescent="0.2">
      <c r="F392" s="8" t="s">
        <v>3127</v>
      </c>
    </row>
    <row r="393" spans="6:6" x14ac:dyDescent="0.2">
      <c r="F393" s="8" t="s">
        <v>3128</v>
      </c>
    </row>
    <row r="394" spans="6:6" x14ac:dyDescent="0.2">
      <c r="F394" s="8" t="s">
        <v>3129</v>
      </c>
    </row>
    <row r="395" spans="6:6" x14ac:dyDescent="0.2">
      <c r="F395" s="8" t="s">
        <v>3130</v>
      </c>
    </row>
    <row r="396" spans="6:6" x14ac:dyDescent="0.2">
      <c r="F396" s="8" t="s">
        <v>3131</v>
      </c>
    </row>
    <row r="397" spans="6:6" x14ac:dyDescent="0.2">
      <c r="F397" s="8" t="s">
        <v>3132</v>
      </c>
    </row>
    <row r="398" spans="6:6" x14ac:dyDescent="0.2">
      <c r="F398" s="8" t="s">
        <v>3133</v>
      </c>
    </row>
    <row r="399" spans="6:6" x14ac:dyDescent="0.2">
      <c r="F399" s="8" t="s">
        <v>3134</v>
      </c>
    </row>
    <row r="400" spans="6:6" x14ac:dyDescent="0.2">
      <c r="F400" s="8" t="s">
        <v>3135</v>
      </c>
    </row>
    <row r="401" spans="6:6" x14ac:dyDescent="0.2">
      <c r="F401" s="8" t="s">
        <v>3136</v>
      </c>
    </row>
    <row r="402" spans="6:6" x14ac:dyDescent="0.2">
      <c r="F402" s="8" t="s">
        <v>3137</v>
      </c>
    </row>
    <row r="403" spans="6:6" x14ac:dyDescent="0.2">
      <c r="F403" s="8" t="s">
        <v>3138</v>
      </c>
    </row>
    <row r="404" spans="6:6" x14ac:dyDescent="0.2">
      <c r="F404" s="8" t="s">
        <v>3139</v>
      </c>
    </row>
    <row r="405" spans="6:6" x14ac:dyDescent="0.2">
      <c r="F405" s="8" t="s">
        <v>3140</v>
      </c>
    </row>
    <row r="406" spans="6:6" x14ac:dyDescent="0.2">
      <c r="F406" s="8" t="s">
        <v>3141</v>
      </c>
    </row>
    <row r="407" spans="6:6" x14ac:dyDescent="0.2">
      <c r="F407" s="8" t="s">
        <v>3142</v>
      </c>
    </row>
    <row r="408" spans="6:6" x14ac:dyDescent="0.2">
      <c r="F408" s="8" t="s">
        <v>3143</v>
      </c>
    </row>
    <row r="409" spans="6:6" x14ac:dyDescent="0.2">
      <c r="F409" s="8" t="s">
        <v>3144</v>
      </c>
    </row>
    <row r="410" spans="6:6" x14ac:dyDescent="0.2">
      <c r="F410" s="8" t="s">
        <v>3145</v>
      </c>
    </row>
    <row r="411" spans="6:6" x14ac:dyDescent="0.2">
      <c r="F411" s="8" t="s">
        <v>3146</v>
      </c>
    </row>
    <row r="412" spans="6:6" x14ac:dyDescent="0.2">
      <c r="F412" s="8" t="s">
        <v>3147</v>
      </c>
    </row>
    <row r="413" spans="6:6" x14ac:dyDescent="0.2">
      <c r="F413" s="8" t="s">
        <v>3148</v>
      </c>
    </row>
    <row r="414" spans="6:6" x14ac:dyDescent="0.2">
      <c r="F414" s="8" t="s">
        <v>3149</v>
      </c>
    </row>
    <row r="415" spans="6:6" x14ac:dyDescent="0.2">
      <c r="F415" s="8" t="s">
        <v>3150</v>
      </c>
    </row>
    <row r="416" spans="6:6" x14ac:dyDescent="0.2">
      <c r="F416" s="8" t="s">
        <v>3151</v>
      </c>
    </row>
    <row r="417" spans="6:6" x14ac:dyDescent="0.2">
      <c r="F417" s="8" t="s">
        <v>3152</v>
      </c>
    </row>
    <row r="418" spans="6:6" x14ac:dyDescent="0.2">
      <c r="F418" s="8" t="s">
        <v>3153</v>
      </c>
    </row>
    <row r="419" spans="6:6" x14ac:dyDescent="0.2">
      <c r="F419" s="8" t="s">
        <v>3154</v>
      </c>
    </row>
    <row r="420" spans="6:6" x14ac:dyDescent="0.2">
      <c r="F420" s="8" t="s">
        <v>3155</v>
      </c>
    </row>
    <row r="421" spans="6:6" x14ac:dyDescent="0.2">
      <c r="F421" s="8" t="s">
        <v>3156</v>
      </c>
    </row>
    <row r="422" spans="6:6" x14ac:dyDescent="0.2">
      <c r="F422" s="8" t="s">
        <v>3157</v>
      </c>
    </row>
    <row r="423" spans="6:6" x14ac:dyDescent="0.2">
      <c r="F423" s="8" t="s">
        <v>3158</v>
      </c>
    </row>
    <row r="424" spans="6:6" x14ac:dyDescent="0.2">
      <c r="F424" s="8" t="s">
        <v>3159</v>
      </c>
    </row>
    <row r="425" spans="6:6" x14ac:dyDescent="0.2">
      <c r="F425" s="8" t="s">
        <v>3160</v>
      </c>
    </row>
    <row r="426" spans="6:6" x14ac:dyDescent="0.2">
      <c r="F426" s="8" t="s">
        <v>3161</v>
      </c>
    </row>
    <row r="427" spans="6:6" x14ac:dyDescent="0.2">
      <c r="F427" s="8" t="s">
        <v>3162</v>
      </c>
    </row>
    <row r="428" spans="6:6" x14ac:dyDescent="0.2">
      <c r="F428" s="8" t="s">
        <v>3163</v>
      </c>
    </row>
    <row r="429" spans="6:6" x14ac:dyDescent="0.2">
      <c r="F429" s="8" t="s">
        <v>3164</v>
      </c>
    </row>
    <row r="430" spans="6:6" x14ac:dyDescent="0.2">
      <c r="F430" s="8" t="s">
        <v>3165</v>
      </c>
    </row>
    <row r="431" spans="6:6" x14ac:dyDescent="0.2">
      <c r="F431" s="8" t="s">
        <v>3166</v>
      </c>
    </row>
    <row r="432" spans="6:6" x14ac:dyDescent="0.2">
      <c r="F432" s="8" t="s">
        <v>3167</v>
      </c>
    </row>
    <row r="433" spans="6:6" x14ac:dyDescent="0.2">
      <c r="F433" s="8" t="s">
        <v>3168</v>
      </c>
    </row>
    <row r="434" spans="6:6" x14ac:dyDescent="0.2">
      <c r="F434" s="8" t="s">
        <v>3169</v>
      </c>
    </row>
    <row r="435" spans="6:6" x14ac:dyDescent="0.2">
      <c r="F435" s="8" t="s">
        <v>3170</v>
      </c>
    </row>
    <row r="436" spans="6:6" x14ac:dyDescent="0.2">
      <c r="F436" s="8" t="s">
        <v>3171</v>
      </c>
    </row>
    <row r="437" spans="6:6" x14ac:dyDescent="0.2">
      <c r="F437" s="8" t="s">
        <v>3172</v>
      </c>
    </row>
    <row r="438" spans="6:6" x14ac:dyDescent="0.2">
      <c r="F438" s="8" t="s">
        <v>3173</v>
      </c>
    </row>
    <row r="439" spans="6:6" x14ac:dyDescent="0.2">
      <c r="F439" s="8" t="s">
        <v>3174</v>
      </c>
    </row>
    <row r="440" spans="6:6" x14ac:dyDescent="0.2">
      <c r="F440" s="8" t="s">
        <v>3175</v>
      </c>
    </row>
    <row r="441" spans="6:6" x14ac:dyDescent="0.2">
      <c r="F441" s="8" t="s">
        <v>3176</v>
      </c>
    </row>
    <row r="442" spans="6:6" x14ac:dyDescent="0.2">
      <c r="F442" s="8" t="s">
        <v>3177</v>
      </c>
    </row>
    <row r="443" spans="6:6" x14ac:dyDescent="0.2">
      <c r="F443" s="8" t="s">
        <v>3178</v>
      </c>
    </row>
    <row r="444" spans="6:6" x14ac:dyDescent="0.2">
      <c r="F444" s="8" t="s">
        <v>3179</v>
      </c>
    </row>
    <row r="445" spans="6:6" x14ac:dyDescent="0.2">
      <c r="F445" s="8" t="s">
        <v>3180</v>
      </c>
    </row>
    <row r="446" spans="6:6" x14ac:dyDescent="0.2">
      <c r="F446" s="8" t="s">
        <v>3181</v>
      </c>
    </row>
    <row r="447" spans="6:6" x14ac:dyDescent="0.2">
      <c r="F447" s="8" t="s">
        <v>3182</v>
      </c>
    </row>
    <row r="448" spans="6:6" x14ac:dyDescent="0.2">
      <c r="F448" s="8" t="s">
        <v>3183</v>
      </c>
    </row>
    <row r="449" spans="6:6" x14ac:dyDescent="0.2">
      <c r="F449" s="8" t="s">
        <v>3184</v>
      </c>
    </row>
    <row r="450" spans="6:6" x14ac:dyDescent="0.2">
      <c r="F450" s="8" t="s">
        <v>3185</v>
      </c>
    </row>
    <row r="451" spans="6:6" x14ac:dyDescent="0.2">
      <c r="F451" s="8" t="s">
        <v>3186</v>
      </c>
    </row>
    <row r="452" spans="6:6" x14ac:dyDescent="0.2">
      <c r="F452" s="8" t="s">
        <v>3187</v>
      </c>
    </row>
    <row r="453" spans="6:6" x14ac:dyDescent="0.2">
      <c r="F453" s="8" t="s">
        <v>3188</v>
      </c>
    </row>
    <row r="454" spans="6:6" x14ac:dyDescent="0.2">
      <c r="F454" s="8" t="s">
        <v>3189</v>
      </c>
    </row>
    <row r="455" spans="6:6" x14ac:dyDescent="0.2">
      <c r="F455" s="8" t="s">
        <v>3190</v>
      </c>
    </row>
    <row r="456" spans="6:6" x14ac:dyDescent="0.2">
      <c r="F456" s="8" t="s">
        <v>3191</v>
      </c>
    </row>
    <row r="457" spans="6:6" x14ac:dyDescent="0.2">
      <c r="F457" s="8" t="s">
        <v>3192</v>
      </c>
    </row>
    <row r="458" spans="6:6" x14ac:dyDescent="0.2">
      <c r="F458" s="8" t="s">
        <v>3193</v>
      </c>
    </row>
    <row r="459" spans="6:6" x14ac:dyDescent="0.2">
      <c r="F459" s="8" t="s">
        <v>3194</v>
      </c>
    </row>
    <row r="460" spans="6:6" x14ac:dyDescent="0.2">
      <c r="F460" s="8" t="s">
        <v>3195</v>
      </c>
    </row>
    <row r="461" spans="6:6" x14ac:dyDescent="0.2">
      <c r="F461" s="8" t="s">
        <v>3196</v>
      </c>
    </row>
    <row r="462" spans="6:6" x14ac:dyDescent="0.2">
      <c r="F462" s="8" t="s">
        <v>3197</v>
      </c>
    </row>
    <row r="463" spans="6:6" x14ac:dyDescent="0.2">
      <c r="F463" s="8" t="s">
        <v>3198</v>
      </c>
    </row>
    <row r="464" spans="6:6" x14ac:dyDescent="0.2">
      <c r="F464" s="8" t="s">
        <v>3199</v>
      </c>
    </row>
    <row r="465" spans="6:6" x14ac:dyDescent="0.2">
      <c r="F465" s="8" t="s">
        <v>3200</v>
      </c>
    </row>
    <row r="466" spans="6:6" x14ac:dyDescent="0.2">
      <c r="F466" s="8" t="s">
        <v>3201</v>
      </c>
    </row>
    <row r="467" spans="6:6" x14ac:dyDescent="0.2">
      <c r="F467" s="8" t="s">
        <v>3202</v>
      </c>
    </row>
    <row r="468" spans="6:6" x14ac:dyDescent="0.2">
      <c r="F468" s="8" t="s">
        <v>3203</v>
      </c>
    </row>
    <row r="469" spans="6:6" x14ac:dyDescent="0.2">
      <c r="F469" s="8" t="s">
        <v>3204</v>
      </c>
    </row>
    <row r="470" spans="6:6" x14ac:dyDescent="0.2">
      <c r="F470" s="8" t="s">
        <v>3205</v>
      </c>
    </row>
    <row r="471" spans="6:6" x14ac:dyDescent="0.2">
      <c r="F471" s="8" t="s">
        <v>3206</v>
      </c>
    </row>
    <row r="472" spans="6:6" x14ac:dyDescent="0.2">
      <c r="F472" s="8" t="s">
        <v>3207</v>
      </c>
    </row>
    <row r="473" spans="6:6" x14ac:dyDescent="0.2">
      <c r="F473" s="8" t="s">
        <v>3208</v>
      </c>
    </row>
    <row r="474" spans="6:6" x14ac:dyDescent="0.2">
      <c r="F474" s="8" t="s">
        <v>3209</v>
      </c>
    </row>
    <row r="475" spans="6:6" x14ac:dyDescent="0.2">
      <c r="F475" s="8" t="s">
        <v>3210</v>
      </c>
    </row>
    <row r="476" spans="6:6" x14ac:dyDescent="0.2">
      <c r="F476" s="8" t="s">
        <v>3211</v>
      </c>
    </row>
    <row r="477" spans="6:6" x14ac:dyDescent="0.2">
      <c r="F477" s="8" t="s">
        <v>3212</v>
      </c>
    </row>
    <row r="478" spans="6:6" x14ac:dyDescent="0.2">
      <c r="F478" s="8" t="s">
        <v>3213</v>
      </c>
    </row>
    <row r="479" spans="6:6" x14ac:dyDescent="0.2">
      <c r="F479" s="8" t="s">
        <v>3214</v>
      </c>
    </row>
    <row r="480" spans="6:6" x14ac:dyDescent="0.2">
      <c r="F480" s="8" t="s">
        <v>3215</v>
      </c>
    </row>
    <row r="481" spans="6:6" x14ac:dyDescent="0.2">
      <c r="F481" s="8" t="s">
        <v>3216</v>
      </c>
    </row>
    <row r="482" spans="6:6" x14ac:dyDescent="0.2">
      <c r="F482" s="8" t="s">
        <v>3217</v>
      </c>
    </row>
    <row r="483" spans="6:6" x14ac:dyDescent="0.2">
      <c r="F483" s="8" t="s">
        <v>3218</v>
      </c>
    </row>
    <row r="484" spans="6:6" x14ac:dyDescent="0.2">
      <c r="F484" s="8" t="s">
        <v>3219</v>
      </c>
    </row>
    <row r="485" spans="6:6" x14ac:dyDescent="0.2">
      <c r="F485" s="8" t="s">
        <v>3220</v>
      </c>
    </row>
    <row r="486" spans="6:6" x14ac:dyDescent="0.2">
      <c r="F486" s="8" t="s">
        <v>3221</v>
      </c>
    </row>
    <row r="487" spans="6:6" x14ac:dyDescent="0.2">
      <c r="F487" s="8" t="s">
        <v>3222</v>
      </c>
    </row>
    <row r="488" spans="6:6" x14ac:dyDescent="0.2">
      <c r="F488" s="8" t="s">
        <v>3223</v>
      </c>
    </row>
    <row r="489" spans="6:6" x14ac:dyDescent="0.2">
      <c r="F489" s="8" t="s">
        <v>3224</v>
      </c>
    </row>
    <row r="490" spans="6:6" x14ac:dyDescent="0.2">
      <c r="F490" s="8" t="s">
        <v>3225</v>
      </c>
    </row>
    <row r="491" spans="6:6" x14ac:dyDescent="0.2">
      <c r="F491" s="8" t="s">
        <v>3226</v>
      </c>
    </row>
    <row r="492" spans="6:6" x14ac:dyDescent="0.2">
      <c r="F492" s="8" t="s">
        <v>3227</v>
      </c>
    </row>
    <row r="493" spans="6:6" x14ac:dyDescent="0.2">
      <c r="F493" s="8" t="s">
        <v>3228</v>
      </c>
    </row>
    <row r="494" spans="6:6" x14ac:dyDescent="0.2">
      <c r="F494" s="8" t="s">
        <v>3229</v>
      </c>
    </row>
    <row r="495" spans="6:6" x14ac:dyDescent="0.2">
      <c r="F495" s="8" t="s">
        <v>3230</v>
      </c>
    </row>
    <row r="496" spans="6:6" x14ac:dyDescent="0.2">
      <c r="F496" s="8" t="s">
        <v>3231</v>
      </c>
    </row>
    <row r="497" spans="6:6" x14ac:dyDescent="0.2">
      <c r="F497" s="8" t="s">
        <v>3232</v>
      </c>
    </row>
    <row r="498" spans="6:6" x14ac:dyDescent="0.2">
      <c r="F498" s="8" t="s">
        <v>3233</v>
      </c>
    </row>
    <row r="499" spans="6:6" x14ac:dyDescent="0.2">
      <c r="F499" s="8" t="s">
        <v>3234</v>
      </c>
    </row>
    <row r="500" spans="6:6" x14ac:dyDescent="0.2">
      <c r="F500" s="8" t="s">
        <v>3235</v>
      </c>
    </row>
    <row r="501" spans="6:6" x14ac:dyDescent="0.2">
      <c r="F501" s="8" t="s">
        <v>3236</v>
      </c>
    </row>
    <row r="502" spans="6:6" x14ac:dyDescent="0.2">
      <c r="F502" s="8" t="s">
        <v>3237</v>
      </c>
    </row>
    <row r="503" spans="6:6" x14ac:dyDescent="0.2">
      <c r="F503" s="8" t="s">
        <v>3238</v>
      </c>
    </row>
    <row r="504" spans="6:6" x14ac:dyDescent="0.2">
      <c r="F504" s="8" t="s">
        <v>3239</v>
      </c>
    </row>
    <row r="505" spans="6:6" x14ac:dyDescent="0.2">
      <c r="F505" s="8" t="s">
        <v>3240</v>
      </c>
    </row>
    <row r="506" spans="6:6" x14ac:dyDescent="0.2">
      <c r="F506" s="8" t="s">
        <v>3241</v>
      </c>
    </row>
    <row r="507" spans="6:6" x14ac:dyDescent="0.2">
      <c r="F507" s="8" t="s">
        <v>3242</v>
      </c>
    </row>
    <row r="508" spans="6:6" x14ac:dyDescent="0.2">
      <c r="F508" s="8" t="s">
        <v>3243</v>
      </c>
    </row>
    <row r="509" spans="6:6" x14ac:dyDescent="0.2">
      <c r="F509" s="8" t="s">
        <v>3244</v>
      </c>
    </row>
    <row r="510" spans="6:6" x14ac:dyDescent="0.2">
      <c r="F510" s="8" t="s">
        <v>3245</v>
      </c>
    </row>
    <row r="511" spans="6:6" x14ac:dyDescent="0.2">
      <c r="F511" s="8" t="s">
        <v>3246</v>
      </c>
    </row>
    <row r="512" spans="6:6" x14ac:dyDescent="0.2">
      <c r="F512" s="8" t="s">
        <v>3247</v>
      </c>
    </row>
    <row r="513" spans="6:6" x14ac:dyDescent="0.2">
      <c r="F513" s="8" t="s">
        <v>3248</v>
      </c>
    </row>
    <row r="514" spans="6:6" x14ac:dyDescent="0.2">
      <c r="F514" s="8" t="s">
        <v>3249</v>
      </c>
    </row>
    <row r="515" spans="6:6" x14ac:dyDescent="0.2">
      <c r="F515" s="8" t="s">
        <v>3250</v>
      </c>
    </row>
    <row r="516" spans="6:6" x14ac:dyDescent="0.2">
      <c r="F516" s="8" t="s">
        <v>3251</v>
      </c>
    </row>
    <row r="517" spans="6:6" x14ac:dyDescent="0.2">
      <c r="F517" s="8" t="s">
        <v>3252</v>
      </c>
    </row>
    <row r="518" spans="6:6" x14ac:dyDescent="0.2">
      <c r="F518" s="8" t="s">
        <v>3253</v>
      </c>
    </row>
    <row r="519" spans="6:6" x14ac:dyDescent="0.2">
      <c r="F519" s="8" t="s">
        <v>3254</v>
      </c>
    </row>
    <row r="520" spans="6:6" x14ac:dyDescent="0.2">
      <c r="F520" s="8" t="s">
        <v>3255</v>
      </c>
    </row>
    <row r="521" spans="6:6" x14ac:dyDescent="0.2">
      <c r="F521" s="8" t="s">
        <v>3256</v>
      </c>
    </row>
    <row r="522" spans="6:6" x14ac:dyDescent="0.2">
      <c r="F522" s="8" t="s">
        <v>3257</v>
      </c>
    </row>
    <row r="523" spans="6:6" x14ac:dyDescent="0.2">
      <c r="F523" s="8" t="s">
        <v>3258</v>
      </c>
    </row>
    <row r="524" spans="6:6" x14ac:dyDescent="0.2">
      <c r="F524" s="8" t="s">
        <v>3259</v>
      </c>
    </row>
    <row r="525" spans="6:6" x14ac:dyDescent="0.2">
      <c r="F525" s="8" t="s">
        <v>3260</v>
      </c>
    </row>
    <row r="526" spans="6:6" x14ac:dyDescent="0.2">
      <c r="F526" s="8" t="s">
        <v>3261</v>
      </c>
    </row>
    <row r="527" spans="6:6" x14ac:dyDescent="0.2">
      <c r="F527" s="8" t="s">
        <v>3262</v>
      </c>
    </row>
    <row r="528" spans="6:6" x14ac:dyDescent="0.2">
      <c r="F528" s="8" t="s">
        <v>3263</v>
      </c>
    </row>
    <row r="529" spans="6:6" x14ac:dyDescent="0.2">
      <c r="F529" s="8" t="s">
        <v>3264</v>
      </c>
    </row>
    <row r="530" spans="6:6" x14ac:dyDescent="0.2">
      <c r="F530" s="8" t="s">
        <v>3265</v>
      </c>
    </row>
    <row r="531" spans="6:6" x14ac:dyDescent="0.2">
      <c r="F531" s="8" t="s">
        <v>3266</v>
      </c>
    </row>
    <row r="532" spans="6:6" x14ac:dyDescent="0.2">
      <c r="F532" s="8" t="s">
        <v>3267</v>
      </c>
    </row>
    <row r="533" spans="6:6" x14ac:dyDescent="0.2">
      <c r="F533" s="8" t="s">
        <v>3268</v>
      </c>
    </row>
    <row r="534" spans="6:6" x14ac:dyDescent="0.2">
      <c r="F534" s="8" t="s">
        <v>3269</v>
      </c>
    </row>
    <row r="535" spans="6:6" x14ac:dyDescent="0.2">
      <c r="F535" s="8" t="s">
        <v>3270</v>
      </c>
    </row>
    <row r="536" spans="6:6" x14ac:dyDescent="0.2">
      <c r="F536" s="8" t="s">
        <v>3271</v>
      </c>
    </row>
    <row r="537" spans="6:6" x14ac:dyDescent="0.2">
      <c r="F537" s="8" t="s">
        <v>3272</v>
      </c>
    </row>
    <row r="538" spans="6:6" x14ac:dyDescent="0.2">
      <c r="F538" s="8" t="s">
        <v>3273</v>
      </c>
    </row>
    <row r="539" spans="6:6" x14ac:dyDescent="0.2">
      <c r="F539" s="8" t="s">
        <v>3274</v>
      </c>
    </row>
    <row r="540" spans="6:6" x14ac:dyDescent="0.2">
      <c r="F540" s="8" t="s">
        <v>3275</v>
      </c>
    </row>
    <row r="541" spans="6:6" x14ac:dyDescent="0.2">
      <c r="F541" s="8" t="s">
        <v>3276</v>
      </c>
    </row>
    <row r="542" spans="6:6" x14ac:dyDescent="0.2">
      <c r="F542" s="8" t="s">
        <v>3277</v>
      </c>
    </row>
    <row r="543" spans="6:6" x14ac:dyDescent="0.2">
      <c r="F543" s="8" t="s">
        <v>3278</v>
      </c>
    </row>
    <row r="544" spans="6:6" x14ac:dyDescent="0.2">
      <c r="F544" s="8" t="s">
        <v>3279</v>
      </c>
    </row>
    <row r="545" spans="6:6" x14ac:dyDescent="0.2">
      <c r="F545" s="8" t="s">
        <v>3280</v>
      </c>
    </row>
    <row r="546" spans="6:6" x14ac:dyDescent="0.2">
      <c r="F546" s="8" t="s">
        <v>3281</v>
      </c>
    </row>
    <row r="547" spans="6:6" x14ac:dyDescent="0.2">
      <c r="F547" s="8" t="s">
        <v>3282</v>
      </c>
    </row>
    <row r="548" spans="6:6" x14ac:dyDescent="0.2">
      <c r="F548" s="8" t="s">
        <v>3283</v>
      </c>
    </row>
    <row r="549" spans="6:6" x14ac:dyDescent="0.2">
      <c r="F549" s="8" t="s">
        <v>3284</v>
      </c>
    </row>
    <row r="550" spans="6:6" x14ac:dyDescent="0.2">
      <c r="F550" s="8" t="s">
        <v>3285</v>
      </c>
    </row>
    <row r="551" spans="6:6" x14ac:dyDescent="0.2">
      <c r="F551" s="8" t="s">
        <v>3286</v>
      </c>
    </row>
    <row r="552" spans="6:6" x14ac:dyDescent="0.2">
      <c r="F552" s="8" t="s">
        <v>3287</v>
      </c>
    </row>
    <row r="553" spans="6:6" x14ac:dyDescent="0.2">
      <c r="F553" s="8" t="s">
        <v>3288</v>
      </c>
    </row>
    <row r="554" spans="6:6" x14ac:dyDescent="0.2">
      <c r="F554" s="8" t="s">
        <v>3289</v>
      </c>
    </row>
    <row r="555" spans="6:6" x14ac:dyDescent="0.2">
      <c r="F555" s="8" t="s">
        <v>3290</v>
      </c>
    </row>
    <row r="556" spans="6:6" x14ac:dyDescent="0.2">
      <c r="F556" s="8" t="s">
        <v>3291</v>
      </c>
    </row>
    <row r="557" spans="6:6" x14ac:dyDescent="0.2">
      <c r="F557" s="8" t="s">
        <v>3292</v>
      </c>
    </row>
    <row r="558" spans="6:6" x14ac:dyDescent="0.2">
      <c r="F558" s="8" t="s">
        <v>3293</v>
      </c>
    </row>
    <row r="559" spans="6:6" x14ac:dyDescent="0.2">
      <c r="F559" s="8" t="s">
        <v>3294</v>
      </c>
    </row>
    <row r="560" spans="6:6" x14ac:dyDescent="0.2">
      <c r="F560" s="8" t="s">
        <v>3295</v>
      </c>
    </row>
    <row r="561" spans="6:6" x14ac:dyDescent="0.2">
      <c r="F561" s="8" t="s">
        <v>3296</v>
      </c>
    </row>
    <row r="562" spans="6:6" x14ac:dyDescent="0.2">
      <c r="F562" s="8" t="s">
        <v>3297</v>
      </c>
    </row>
    <row r="563" spans="6:6" x14ac:dyDescent="0.2">
      <c r="F563" s="8" t="s">
        <v>3298</v>
      </c>
    </row>
    <row r="564" spans="6:6" x14ac:dyDescent="0.2">
      <c r="F564" s="8" t="s">
        <v>3299</v>
      </c>
    </row>
    <row r="565" spans="6:6" x14ac:dyDescent="0.2">
      <c r="F565" s="8" t="s">
        <v>3300</v>
      </c>
    </row>
    <row r="566" spans="6:6" x14ac:dyDescent="0.2">
      <c r="F566" s="8" t="s">
        <v>3301</v>
      </c>
    </row>
    <row r="567" spans="6:6" x14ac:dyDescent="0.2">
      <c r="F567" s="8" t="s">
        <v>3302</v>
      </c>
    </row>
    <row r="568" spans="6:6" x14ac:dyDescent="0.2">
      <c r="F568" s="8" t="s">
        <v>3303</v>
      </c>
    </row>
    <row r="569" spans="6:6" x14ac:dyDescent="0.2">
      <c r="F569" s="8" t="s">
        <v>3304</v>
      </c>
    </row>
    <row r="570" spans="6:6" x14ac:dyDescent="0.2">
      <c r="F570" s="8" t="s">
        <v>3305</v>
      </c>
    </row>
    <row r="571" spans="6:6" x14ac:dyDescent="0.2">
      <c r="F571" s="8" t="s">
        <v>3306</v>
      </c>
    </row>
    <row r="572" spans="6:6" x14ac:dyDescent="0.2">
      <c r="F572" s="8" t="s">
        <v>3307</v>
      </c>
    </row>
    <row r="573" spans="6:6" x14ac:dyDescent="0.2">
      <c r="F573" s="8" t="s">
        <v>3308</v>
      </c>
    </row>
    <row r="574" spans="6:6" x14ac:dyDescent="0.2">
      <c r="F574" s="8" t="s">
        <v>3309</v>
      </c>
    </row>
    <row r="575" spans="6:6" x14ac:dyDescent="0.2">
      <c r="F575" s="8" t="s">
        <v>3310</v>
      </c>
    </row>
    <row r="576" spans="6:6" x14ac:dyDescent="0.2">
      <c r="F576" s="8" t="s">
        <v>3311</v>
      </c>
    </row>
    <row r="577" spans="6:6" x14ac:dyDescent="0.2">
      <c r="F577" s="8" t="s">
        <v>3312</v>
      </c>
    </row>
    <row r="578" spans="6:6" x14ac:dyDescent="0.2">
      <c r="F578" s="8" t="s">
        <v>3313</v>
      </c>
    </row>
    <row r="579" spans="6:6" x14ac:dyDescent="0.2">
      <c r="F579" s="8" t="s">
        <v>3314</v>
      </c>
    </row>
    <row r="580" spans="6:6" x14ac:dyDescent="0.2">
      <c r="F580" s="8" t="s">
        <v>3315</v>
      </c>
    </row>
    <row r="581" spans="6:6" x14ac:dyDescent="0.2">
      <c r="F581" s="8" t="s">
        <v>3316</v>
      </c>
    </row>
    <row r="582" spans="6:6" x14ac:dyDescent="0.2">
      <c r="F582" s="8" t="s">
        <v>3317</v>
      </c>
    </row>
    <row r="583" spans="6:6" x14ac:dyDescent="0.2">
      <c r="F583" s="8" t="s">
        <v>3318</v>
      </c>
    </row>
    <row r="584" spans="6:6" x14ac:dyDescent="0.2">
      <c r="F584" s="8" t="s">
        <v>3319</v>
      </c>
    </row>
    <row r="585" spans="6:6" x14ac:dyDescent="0.2">
      <c r="F585" s="8" t="s">
        <v>3320</v>
      </c>
    </row>
    <row r="586" spans="6:6" x14ac:dyDescent="0.2">
      <c r="F586" s="8" t="s">
        <v>3321</v>
      </c>
    </row>
    <row r="587" spans="6:6" x14ac:dyDescent="0.2">
      <c r="F587" s="8" t="s">
        <v>3322</v>
      </c>
    </row>
    <row r="588" spans="6:6" x14ac:dyDescent="0.2">
      <c r="F588" s="8" t="s">
        <v>3323</v>
      </c>
    </row>
    <row r="589" spans="6:6" x14ac:dyDescent="0.2">
      <c r="F589" s="8" t="s">
        <v>3324</v>
      </c>
    </row>
    <row r="590" spans="6:6" x14ac:dyDescent="0.2">
      <c r="F590" s="8" t="s">
        <v>3325</v>
      </c>
    </row>
    <row r="591" spans="6:6" x14ac:dyDescent="0.2">
      <c r="F591" s="8" t="s">
        <v>3326</v>
      </c>
    </row>
    <row r="592" spans="6:6" x14ac:dyDescent="0.2">
      <c r="F592" s="8" t="s">
        <v>3327</v>
      </c>
    </row>
    <row r="593" spans="6:6" x14ac:dyDescent="0.2">
      <c r="F593" s="8" t="s">
        <v>3328</v>
      </c>
    </row>
    <row r="594" spans="6:6" x14ac:dyDescent="0.2">
      <c r="F594" s="8" t="s">
        <v>3329</v>
      </c>
    </row>
    <row r="595" spans="6:6" x14ac:dyDescent="0.2">
      <c r="F595" s="8" t="s">
        <v>3330</v>
      </c>
    </row>
    <row r="596" spans="6:6" x14ac:dyDescent="0.2">
      <c r="F596" s="8" t="s">
        <v>3331</v>
      </c>
    </row>
    <row r="597" spans="6:6" x14ac:dyDescent="0.2">
      <c r="F597" s="8" t="s">
        <v>3332</v>
      </c>
    </row>
    <row r="598" spans="6:6" x14ac:dyDescent="0.2">
      <c r="F598" s="8" t="s">
        <v>3333</v>
      </c>
    </row>
    <row r="599" spans="6:6" x14ac:dyDescent="0.2">
      <c r="F599" s="8" t="s">
        <v>3334</v>
      </c>
    </row>
    <row r="600" spans="6:6" x14ac:dyDescent="0.2">
      <c r="F600" s="8" t="s">
        <v>3335</v>
      </c>
    </row>
    <row r="601" spans="6:6" x14ac:dyDescent="0.2">
      <c r="F601" s="8" t="s">
        <v>3336</v>
      </c>
    </row>
    <row r="602" spans="6:6" x14ac:dyDescent="0.2">
      <c r="F602" s="8" t="s">
        <v>3337</v>
      </c>
    </row>
    <row r="603" spans="6:6" x14ac:dyDescent="0.2">
      <c r="F603" s="8" t="s">
        <v>3338</v>
      </c>
    </row>
    <row r="604" spans="6:6" x14ac:dyDescent="0.2">
      <c r="F604" s="8" t="s">
        <v>3339</v>
      </c>
    </row>
    <row r="605" spans="6:6" x14ac:dyDescent="0.2">
      <c r="F605" s="8" t="s">
        <v>3340</v>
      </c>
    </row>
    <row r="606" spans="6:6" x14ac:dyDescent="0.2">
      <c r="F606" s="8" t="s">
        <v>3341</v>
      </c>
    </row>
    <row r="607" spans="6:6" x14ac:dyDescent="0.2">
      <c r="F607" s="8" t="s">
        <v>3342</v>
      </c>
    </row>
    <row r="608" spans="6:6" x14ac:dyDescent="0.2">
      <c r="F608" s="8" t="s">
        <v>3343</v>
      </c>
    </row>
    <row r="609" spans="6:6" x14ac:dyDescent="0.2">
      <c r="F609" s="8" t="s">
        <v>3344</v>
      </c>
    </row>
    <row r="610" spans="6:6" x14ac:dyDescent="0.2">
      <c r="F610" s="8" t="s">
        <v>3345</v>
      </c>
    </row>
    <row r="611" spans="6:6" x14ac:dyDescent="0.2">
      <c r="F611" s="8" t="s">
        <v>3346</v>
      </c>
    </row>
    <row r="612" spans="6:6" x14ac:dyDescent="0.2">
      <c r="F612" s="8" t="s">
        <v>3347</v>
      </c>
    </row>
    <row r="613" spans="6:6" x14ac:dyDescent="0.2">
      <c r="F613" s="8" t="s">
        <v>3348</v>
      </c>
    </row>
    <row r="614" spans="6:6" x14ac:dyDescent="0.2">
      <c r="F614" s="8" t="s">
        <v>3349</v>
      </c>
    </row>
    <row r="615" spans="6:6" x14ac:dyDescent="0.2">
      <c r="F615" s="8" t="s">
        <v>3350</v>
      </c>
    </row>
    <row r="616" spans="6:6" x14ac:dyDescent="0.2">
      <c r="F616" s="8" t="s">
        <v>3351</v>
      </c>
    </row>
    <row r="617" spans="6:6" x14ac:dyDescent="0.2">
      <c r="F617" s="8" t="s">
        <v>3352</v>
      </c>
    </row>
    <row r="618" spans="6:6" x14ac:dyDescent="0.2">
      <c r="F618" s="8" t="s">
        <v>3353</v>
      </c>
    </row>
    <row r="619" spans="6:6" x14ac:dyDescent="0.2">
      <c r="F619" s="8" t="s">
        <v>3354</v>
      </c>
    </row>
    <row r="620" spans="6:6" x14ac:dyDescent="0.2">
      <c r="F620" s="8" t="s">
        <v>3355</v>
      </c>
    </row>
    <row r="621" spans="6:6" x14ac:dyDescent="0.2">
      <c r="F621" s="8" t="s">
        <v>3356</v>
      </c>
    </row>
    <row r="622" spans="6:6" x14ac:dyDescent="0.2">
      <c r="F622" s="8" t="s">
        <v>3357</v>
      </c>
    </row>
    <row r="623" spans="6:6" x14ac:dyDescent="0.2">
      <c r="F623" s="8" t="s">
        <v>3358</v>
      </c>
    </row>
    <row r="624" spans="6:6" x14ac:dyDescent="0.2">
      <c r="F624" s="8" t="s">
        <v>3359</v>
      </c>
    </row>
    <row r="625" spans="6:6" x14ac:dyDescent="0.2">
      <c r="F625" s="8" t="s">
        <v>3360</v>
      </c>
    </row>
    <row r="626" spans="6:6" x14ac:dyDescent="0.2">
      <c r="F626" s="8" t="s">
        <v>3361</v>
      </c>
    </row>
    <row r="627" spans="6:6" x14ac:dyDescent="0.2">
      <c r="F627" s="8" t="s">
        <v>3362</v>
      </c>
    </row>
    <row r="628" spans="6:6" x14ac:dyDescent="0.2">
      <c r="F628" s="8" t="s">
        <v>3363</v>
      </c>
    </row>
    <row r="629" spans="6:6" x14ac:dyDescent="0.2">
      <c r="F629" s="8" t="s">
        <v>3364</v>
      </c>
    </row>
    <row r="630" spans="6:6" x14ac:dyDescent="0.2">
      <c r="F630" s="8" t="s">
        <v>3365</v>
      </c>
    </row>
    <row r="631" spans="6:6" x14ac:dyDescent="0.2">
      <c r="F631" s="8" t="s">
        <v>3366</v>
      </c>
    </row>
    <row r="632" spans="6:6" x14ac:dyDescent="0.2">
      <c r="F632" s="8" t="s">
        <v>3367</v>
      </c>
    </row>
    <row r="633" spans="6:6" x14ac:dyDescent="0.2">
      <c r="F633" s="8" t="s">
        <v>3368</v>
      </c>
    </row>
    <row r="634" spans="6:6" x14ac:dyDescent="0.2">
      <c r="F634" s="8" t="s">
        <v>3369</v>
      </c>
    </row>
    <row r="635" spans="6:6" x14ac:dyDescent="0.2">
      <c r="F635" s="8" t="s">
        <v>3370</v>
      </c>
    </row>
    <row r="636" spans="6:6" x14ac:dyDescent="0.2">
      <c r="F636" s="8" t="s">
        <v>3371</v>
      </c>
    </row>
    <row r="637" spans="6:6" x14ac:dyDescent="0.2">
      <c r="F637" s="8" t="s">
        <v>3372</v>
      </c>
    </row>
    <row r="638" spans="6:6" x14ac:dyDescent="0.2">
      <c r="F638" s="8" t="s">
        <v>3373</v>
      </c>
    </row>
    <row r="639" spans="6:6" x14ac:dyDescent="0.2">
      <c r="F639" s="8" t="s">
        <v>3374</v>
      </c>
    </row>
    <row r="640" spans="6:6" x14ac:dyDescent="0.2">
      <c r="F640" s="8" t="s">
        <v>3375</v>
      </c>
    </row>
    <row r="641" spans="6:6" x14ac:dyDescent="0.2">
      <c r="F641" s="8" t="s">
        <v>3376</v>
      </c>
    </row>
    <row r="642" spans="6:6" x14ac:dyDescent="0.2">
      <c r="F642" s="8" t="s">
        <v>3377</v>
      </c>
    </row>
    <row r="643" spans="6:6" x14ac:dyDescent="0.2">
      <c r="F643" s="8" t="s">
        <v>3378</v>
      </c>
    </row>
    <row r="644" spans="6:6" x14ac:dyDescent="0.2">
      <c r="F644" s="8" t="s">
        <v>3379</v>
      </c>
    </row>
    <row r="645" spans="6:6" x14ac:dyDescent="0.2">
      <c r="F645" s="8" t="s">
        <v>3380</v>
      </c>
    </row>
    <row r="646" spans="6:6" x14ac:dyDescent="0.2">
      <c r="F646" s="8" t="s">
        <v>3381</v>
      </c>
    </row>
    <row r="647" spans="6:6" x14ac:dyDescent="0.2">
      <c r="F647" s="8" t="s">
        <v>3382</v>
      </c>
    </row>
    <row r="648" spans="6:6" x14ac:dyDescent="0.2">
      <c r="F648" s="8" t="s">
        <v>3383</v>
      </c>
    </row>
    <row r="649" spans="6:6" x14ac:dyDescent="0.2">
      <c r="F649" s="8" t="s">
        <v>3384</v>
      </c>
    </row>
    <row r="650" spans="6:6" x14ac:dyDescent="0.2">
      <c r="F650" s="8" t="s">
        <v>3385</v>
      </c>
    </row>
    <row r="651" spans="6:6" x14ac:dyDescent="0.2">
      <c r="F651" s="8" t="s">
        <v>3386</v>
      </c>
    </row>
    <row r="652" spans="6:6" x14ac:dyDescent="0.2">
      <c r="F652" s="8" t="s">
        <v>3387</v>
      </c>
    </row>
    <row r="653" spans="6:6" x14ac:dyDescent="0.2">
      <c r="F653" s="8" t="s">
        <v>3388</v>
      </c>
    </row>
    <row r="654" spans="6:6" x14ac:dyDescent="0.2">
      <c r="F654" s="8" t="s">
        <v>3389</v>
      </c>
    </row>
    <row r="655" spans="6:6" x14ac:dyDescent="0.2">
      <c r="F655" s="8" t="s">
        <v>3390</v>
      </c>
    </row>
    <row r="656" spans="6:6" x14ac:dyDescent="0.2">
      <c r="F656" s="8" t="s">
        <v>3391</v>
      </c>
    </row>
    <row r="657" spans="6:6" x14ac:dyDescent="0.2">
      <c r="F657" s="8" t="s">
        <v>3392</v>
      </c>
    </row>
    <row r="658" spans="6:6" x14ac:dyDescent="0.2">
      <c r="F658" s="8" t="s">
        <v>3393</v>
      </c>
    </row>
    <row r="659" spans="6:6" x14ac:dyDescent="0.2">
      <c r="F659" s="8" t="s">
        <v>3394</v>
      </c>
    </row>
    <row r="660" spans="6:6" x14ac:dyDescent="0.2">
      <c r="F660" s="8" t="s">
        <v>3395</v>
      </c>
    </row>
    <row r="661" spans="6:6" x14ac:dyDescent="0.2">
      <c r="F661" s="8" t="s">
        <v>3396</v>
      </c>
    </row>
    <row r="662" spans="6:6" x14ac:dyDescent="0.2">
      <c r="F662" s="8" t="s">
        <v>3397</v>
      </c>
    </row>
    <row r="663" spans="6:6" x14ac:dyDescent="0.2">
      <c r="F663" s="8" t="s">
        <v>3398</v>
      </c>
    </row>
    <row r="664" spans="6:6" x14ac:dyDescent="0.2">
      <c r="F664" s="8" t="s">
        <v>3399</v>
      </c>
    </row>
    <row r="665" spans="6:6" x14ac:dyDescent="0.2">
      <c r="F665" s="8" t="s">
        <v>3400</v>
      </c>
    </row>
    <row r="666" spans="6:6" x14ac:dyDescent="0.2">
      <c r="F666" s="8" t="s">
        <v>3401</v>
      </c>
    </row>
    <row r="667" spans="6:6" x14ac:dyDescent="0.2">
      <c r="F667" s="8" t="s">
        <v>3402</v>
      </c>
    </row>
    <row r="668" spans="6:6" x14ac:dyDescent="0.2">
      <c r="F668" s="8" t="s">
        <v>3403</v>
      </c>
    </row>
    <row r="669" spans="6:6" x14ac:dyDescent="0.2">
      <c r="F669" s="8" t="s">
        <v>3404</v>
      </c>
    </row>
    <row r="670" spans="6:6" x14ac:dyDescent="0.2">
      <c r="F670" s="8" t="s">
        <v>3405</v>
      </c>
    </row>
    <row r="671" spans="6:6" x14ac:dyDescent="0.2">
      <c r="F671" s="8" t="s">
        <v>3406</v>
      </c>
    </row>
    <row r="672" spans="6:6" x14ac:dyDescent="0.2">
      <c r="F672" s="8" t="s">
        <v>3407</v>
      </c>
    </row>
    <row r="673" spans="6:6" x14ac:dyDescent="0.2">
      <c r="F673" s="8" t="s">
        <v>3408</v>
      </c>
    </row>
    <row r="674" spans="6:6" x14ac:dyDescent="0.2">
      <c r="F674" s="8" t="s">
        <v>3409</v>
      </c>
    </row>
    <row r="675" spans="6:6" x14ac:dyDescent="0.2">
      <c r="F675" s="8" t="s">
        <v>3410</v>
      </c>
    </row>
    <row r="676" spans="6:6" x14ac:dyDescent="0.2">
      <c r="F676" s="8" t="s">
        <v>3411</v>
      </c>
    </row>
    <row r="677" spans="6:6" x14ac:dyDescent="0.2">
      <c r="F677" s="8" t="s">
        <v>3412</v>
      </c>
    </row>
    <row r="678" spans="6:6" x14ac:dyDescent="0.2">
      <c r="F678" s="8" t="s">
        <v>3413</v>
      </c>
    </row>
    <row r="679" spans="6:6" x14ac:dyDescent="0.2">
      <c r="F679" s="8" t="s">
        <v>3414</v>
      </c>
    </row>
    <row r="680" spans="6:6" x14ac:dyDescent="0.2">
      <c r="F680" s="8" t="s">
        <v>3415</v>
      </c>
    </row>
    <row r="681" spans="6:6" x14ac:dyDescent="0.2">
      <c r="F681" s="8" t="s">
        <v>3416</v>
      </c>
    </row>
    <row r="682" spans="6:6" x14ac:dyDescent="0.2">
      <c r="F682" s="8" t="s">
        <v>3417</v>
      </c>
    </row>
    <row r="683" spans="6:6" x14ac:dyDescent="0.2">
      <c r="F683" s="8" t="s">
        <v>3418</v>
      </c>
    </row>
    <row r="684" spans="6:6" x14ac:dyDescent="0.2">
      <c r="F684" s="8" t="s">
        <v>3419</v>
      </c>
    </row>
    <row r="685" spans="6:6" x14ac:dyDescent="0.2">
      <c r="F685" s="8" t="s">
        <v>3420</v>
      </c>
    </row>
    <row r="686" spans="6:6" x14ac:dyDescent="0.2">
      <c r="F686" s="8" t="s">
        <v>3421</v>
      </c>
    </row>
    <row r="687" spans="6:6" x14ac:dyDescent="0.2">
      <c r="F687" s="8" t="s">
        <v>3422</v>
      </c>
    </row>
    <row r="688" spans="6:6" x14ac:dyDescent="0.2">
      <c r="F688" s="8" t="s">
        <v>3423</v>
      </c>
    </row>
    <row r="689" spans="6:6" x14ac:dyDescent="0.2">
      <c r="F689" s="8" t="s">
        <v>3424</v>
      </c>
    </row>
    <row r="690" spans="6:6" x14ac:dyDescent="0.2">
      <c r="F690" s="8" t="s">
        <v>3425</v>
      </c>
    </row>
    <row r="691" spans="6:6" x14ac:dyDescent="0.2">
      <c r="F691" s="8" t="s">
        <v>3426</v>
      </c>
    </row>
    <row r="692" spans="6:6" x14ac:dyDescent="0.2">
      <c r="F692" s="8" t="s">
        <v>3427</v>
      </c>
    </row>
    <row r="693" spans="6:6" x14ac:dyDescent="0.2">
      <c r="F693" s="8" t="s">
        <v>3428</v>
      </c>
    </row>
    <row r="694" spans="6:6" x14ac:dyDescent="0.2">
      <c r="F694" s="8" t="s">
        <v>3429</v>
      </c>
    </row>
    <row r="695" spans="6:6" x14ac:dyDescent="0.2">
      <c r="F695" s="8" t="s">
        <v>3430</v>
      </c>
    </row>
    <row r="696" spans="6:6" x14ac:dyDescent="0.2">
      <c r="F696" s="8" t="s">
        <v>3431</v>
      </c>
    </row>
    <row r="697" spans="6:6" x14ac:dyDescent="0.2">
      <c r="F697" s="8" t="s">
        <v>3432</v>
      </c>
    </row>
    <row r="698" spans="6:6" x14ac:dyDescent="0.2">
      <c r="F698" s="8" t="s">
        <v>3433</v>
      </c>
    </row>
    <row r="699" spans="6:6" x14ac:dyDescent="0.2">
      <c r="F699" s="8" t="s">
        <v>3434</v>
      </c>
    </row>
    <row r="700" spans="6:6" x14ac:dyDescent="0.2">
      <c r="F700" s="8" t="s">
        <v>3435</v>
      </c>
    </row>
    <row r="701" spans="6:6" x14ac:dyDescent="0.2">
      <c r="F701" s="8" t="s">
        <v>3436</v>
      </c>
    </row>
    <row r="702" spans="6:6" x14ac:dyDescent="0.2">
      <c r="F702" s="8" t="s">
        <v>3437</v>
      </c>
    </row>
    <row r="703" spans="6:6" x14ac:dyDescent="0.2">
      <c r="F703" s="8" t="s">
        <v>3438</v>
      </c>
    </row>
    <row r="704" spans="6:6" x14ac:dyDescent="0.2">
      <c r="F704" s="8" t="s">
        <v>3439</v>
      </c>
    </row>
    <row r="705" spans="6:6" x14ac:dyDescent="0.2">
      <c r="F705" s="8" t="s">
        <v>3440</v>
      </c>
    </row>
    <row r="706" spans="6:6" x14ac:dyDescent="0.2">
      <c r="F706" s="8" t="s">
        <v>3441</v>
      </c>
    </row>
    <row r="707" spans="6:6" x14ac:dyDescent="0.2">
      <c r="F707" s="8" t="s">
        <v>3442</v>
      </c>
    </row>
    <row r="708" spans="6:6" x14ac:dyDescent="0.2">
      <c r="F708" s="8" t="s">
        <v>3443</v>
      </c>
    </row>
    <row r="709" spans="6:6" x14ac:dyDescent="0.2">
      <c r="F709" s="8" t="s">
        <v>3444</v>
      </c>
    </row>
    <row r="710" spans="6:6" x14ac:dyDescent="0.2">
      <c r="F710" s="8" t="s">
        <v>3445</v>
      </c>
    </row>
    <row r="711" spans="6:6" x14ac:dyDescent="0.2">
      <c r="F711" s="8" t="s">
        <v>3446</v>
      </c>
    </row>
    <row r="712" spans="6:6" x14ac:dyDescent="0.2">
      <c r="F712" s="8" t="s">
        <v>3447</v>
      </c>
    </row>
    <row r="713" spans="6:6" x14ac:dyDescent="0.2">
      <c r="F713" s="8" t="s">
        <v>3448</v>
      </c>
    </row>
    <row r="714" spans="6:6" x14ac:dyDescent="0.2">
      <c r="F714" s="8" t="s">
        <v>3449</v>
      </c>
    </row>
    <row r="715" spans="6:6" x14ac:dyDescent="0.2">
      <c r="F715" s="8" t="s">
        <v>3450</v>
      </c>
    </row>
    <row r="716" spans="6:6" x14ac:dyDescent="0.2">
      <c r="F716" s="8" t="s">
        <v>3451</v>
      </c>
    </row>
    <row r="717" spans="6:6" x14ac:dyDescent="0.2">
      <c r="F717" s="8" t="s">
        <v>3452</v>
      </c>
    </row>
    <row r="718" spans="6:6" x14ac:dyDescent="0.2">
      <c r="F718" s="8" t="s">
        <v>3453</v>
      </c>
    </row>
    <row r="719" spans="6:6" x14ac:dyDescent="0.2">
      <c r="F719" s="8" t="s">
        <v>3454</v>
      </c>
    </row>
    <row r="720" spans="6:6" x14ac:dyDescent="0.2">
      <c r="F720" s="8" t="s">
        <v>3455</v>
      </c>
    </row>
    <row r="721" spans="6:6" x14ac:dyDescent="0.2">
      <c r="F721" s="8" t="s">
        <v>3456</v>
      </c>
    </row>
    <row r="722" spans="6:6" x14ac:dyDescent="0.2">
      <c r="F722" s="8" t="s">
        <v>3457</v>
      </c>
    </row>
    <row r="723" spans="6:6" x14ac:dyDescent="0.2">
      <c r="F723" s="8" t="s">
        <v>3458</v>
      </c>
    </row>
    <row r="724" spans="6:6" x14ac:dyDescent="0.2">
      <c r="F724" s="8" t="s">
        <v>3459</v>
      </c>
    </row>
    <row r="725" spans="6:6" x14ac:dyDescent="0.2">
      <c r="F725" s="8" t="s">
        <v>3460</v>
      </c>
    </row>
    <row r="726" spans="6:6" x14ac:dyDescent="0.2">
      <c r="F726" s="8" t="s">
        <v>3461</v>
      </c>
    </row>
    <row r="727" spans="6:6" x14ac:dyDescent="0.2">
      <c r="F727" s="8" t="s">
        <v>3462</v>
      </c>
    </row>
    <row r="728" spans="6:6" x14ac:dyDescent="0.2">
      <c r="F728" s="8" t="s">
        <v>3463</v>
      </c>
    </row>
    <row r="729" spans="6:6" x14ac:dyDescent="0.2">
      <c r="F729" s="8" t="s">
        <v>3464</v>
      </c>
    </row>
    <row r="730" spans="6:6" x14ac:dyDescent="0.2">
      <c r="F730" s="8" t="s">
        <v>3465</v>
      </c>
    </row>
    <row r="731" spans="6:6" x14ac:dyDescent="0.2">
      <c r="F731" s="8" t="s">
        <v>3466</v>
      </c>
    </row>
    <row r="732" spans="6:6" x14ac:dyDescent="0.2">
      <c r="F732" s="8" t="s">
        <v>3467</v>
      </c>
    </row>
    <row r="733" spans="6:6" x14ac:dyDescent="0.2">
      <c r="F733" s="8" t="s">
        <v>3468</v>
      </c>
    </row>
    <row r="734" spans="6:6" x14ac:dyDescent="0.2">
      <c r="F734" s="8" t="s">
        <v>3469</v>
      </c>
    </row>
    <row r="735" spans="6:6" x14ac:dyDescent="0.2">
      <c r="F735" s="8" t="s">
        <v>3470</v>
      </c>
    </row>
    <row r="736" spans="6:6" x14ac:dyDescent="0.2">
      <c r="F736" s="8" t="s">
        <v>3471</v>
      </c>
    </row>
    <row r="737" spans="6:6" x14ac:dyDescent="0.2">
      <c r="F737" s="8" t="s">
        <v>3472</v>
      </c>
    </row>
    <row r="738" spans="6:6" x14ac:dyDescent="0.2">
      <c r="F738" s="8" t="s">
        <v>3473</v>
      </c>
    </row>
    <row r="739" spans="6:6" x14ac:dyDescent="0.2">
      <c r="F739" s="8" t="s">
        <v>3474</v>
      </c>
    </row>
    <row r="740" spans="6:6" x14ac:dyDescent="0.2">
      <c r="F740" s="8" t="s">
        <v>3475</v>
      </c>
    </row>
    <row r="741" spans="6:6" x14ac:dyDescent="0.2">
      <c r="F741" s="8" t="s">
        <v>3476</v>
      </c>
    </row>
    <row r="742" spans="6:6" x14ac:dyDescent="0.2">
      <c r="F742" s="8" t="s">
        <v>3477</v>
      </c>
    </row>
    <row r="743" spans="6:6" x14ac:dyDescent="0.2">
      <c r="F743" s="8" t="s">
        <v>3478</v>
      </c>
    </row>
    <row r="744" spans="6:6" x14ac:dyDescent="0.2">
      <c r="F744" s="8" t="s">
        <v>3479</v>
      </c>
    </row>
    <row r="745" spans="6:6" x14ac:dyDescent="0.2">
      <c r="F745" s="8" t="s">
        <v>3480</v>
      </c>
    </row>
    <row r="746" spans="6:6" x14ac:dyDescent="0.2">
      <c r="F746" s="8" t="s">
        <v>3481</v>
      </c>
    </row>
    <row r="747" spans="6:6" x14ac:dyDescent="0.2">
      <c r="F747" s="8" t="s">
        <v>3482</v>
      </c>
    </row>
    <row r="748" spans="6:6" x14ac:dyDescent="0.2">
      <c r="F748" s="8" t="s">
        <v>3483</v>
      </c>
    </row>
    <row r="749" spans="6:6" x14ac:dyDescent="0.2">
      <c r="F749" s="8" t="s">
        <v>3484</v>
      </c>
    </row>
    <row r="750" spans="6:6" x14ac:dyDescent="0.2">
      <c r="F750" s="8" t="s">
        <v>3485</v>
      </c>
    </row>
    <row r="751" spans="6:6" x14ac:dyDescent="0.2">
      <c r="F751" s="8" t="s">
        <v>3486</v>
      </c>
    </row>
    <row r="752" spans="6:6" x14ac:dyDescent="0.2">
      <c r="F752" s="8" t="s">
        <v>3487</v>
      </c>
    </row>
    <row r="753" spans="6:6" x14ac:dyDescent="0.2">
      <c r="F753" s="8" t="s">
        <v>3488</v>
      </c>
    </row>
    <row r="754" spans="6:6" x14ac:dyDescent="0.2">
      <c r="F754" s="8" t="s">
        <v>3489</v>
      </c>
    </row>
    <row r="755" spans="6:6" x14ac:dyDescent="0.2">
      <c r="F755" s="8" t="s">
        <v>3490</v>
      </c>
    </row>
    <row r="756" spans="6:6" x14ac:dyDescent="0.2">
      <c r="F756" s="8" t="s">
        <v>3491</v>
      </c>
    </row>
    <row r="757" spans="6:6" x14ac:dyDescent="0.2">
      <c r="F757" s="8" t="s">
        <v>3492</v>
      </c>
    </row>
    <row r="758" spans="6:6" x14ac:dyDescent="0.2">
      <c r="F758" s="8" t="s">
        <v>3493</v>
      </c>
    </row>
    <row r="759" spans="6:6" x14ac:dyDescent="0.2">
      <c r="F759" s="8" t="s">
        <v>3494</v>
      </c>
    </row>
    <row r="760" spans="6:6" x14ac:dyDescent="0.2">
      <c r="F760" s="8" t="s">
        <v>3495</v>
      </c>
    </row>
    <row r="761" spans="6:6" x14ac:dyDescent="0.2">
      <c r="F761" s="8" t="s">
        <v>3496</v>
      </c>
    </row>
    <row r="762" spans="6:6" x14ac:dyDescent="0.2">
      <c r="F762" s="8" t="s">
        <v>3497</v>
      </c>
    </row>
    <row r="763" spans="6:6" x14ac:dyDescent="0.2">
      <c r="F763" s="8" t="s">
        <v>3498</v>
      </c>
    </row>
    <row r="764" spans="6:6" x14ac:dyDescent="0.2">
      <c r="F764" s="8" t="s">
        <v>3499</v>
      </c>
    </row>
    <row r="765" spans="6:6" x14ac:dyDescent="0.2">
      <c r="F765" s="8" t="s">
        <v>3500</v>
      </c>
    </row>
    <row r="766" spans="6:6" x14ac:dyDescent="0.2">
      <c r="F766" s="8" t="s">
        <v>3501</v>
      </c>
    </row>
    <row r="767" spans="6:6" x14ac:dyDescent="0.2">
      <c r="F767" s="8" t="s">
        <v>3502</v>
      </c>
    </row>
    <row r="768" spans="6:6" x14ac:dyDescent="0.2">
      <c r="F768" s="8" t="s">
        <v>3503</v>
      </c>
    </row>
    <row r="769" spans="6:6" x14ac:dyDescent="0.2">
      <c r="F769" s="8" t="s">
        <v>3504</v>
      </c>
    </row>
    <row r="770" spans="6:6" x14ac:dyDescent="0.2">
      <c r="F770" s="8" t="s">
        <v>3505</v>
      </c>
    </row>
    <row r="771" spans="6:6" x14ac:dyDescent="0.2">
      <c r="F771" s="8" t="s">
        <v>3506</v>
      </c>
    </row>
    <row r="772" spans="6:6" x14ac:dyDescent="0.2">
      <c r="F772" s="8" t="s">
        <v>3507</v>
      </c>
    </row>
    <row r="773" spans="6:6" x14ac:dyDescent="0.2">
      <c r="F773" s="8" t="s">
        <v>3508</v>
      </c>
    </row>
    <row r="774" spans="6:6" x14ac:dyDescent="0.2">
      <c r="F774" s="8" t="s">
        <v>3509</v>
      </c>
    </row>
    <row r="775" spans="6:6" x14ac:dyDescent="0.2">
      <c r="F775" s="8" t="s">
        <v>3510</v>
      </c>
    </row>
    <row r="776" spans="6:6" x14ac:dyDescent="0.2">
      <c r="F776" s="8" t="s">
        <v>3511</v>
      </c>
    </row>
    <row r="777" spans="6:6" x14ac:dyDescent="0.2">
      <c r="F777" s="8" t="s">
        <v>3512</v>
      </c>
    </row>
    <row r="778" spans="6:6" x14ac:dyDescent="0.2">
      <c r="F778" s="8" t="s">
        <v>3513</v>
      </c>
    </row>
    <row r="779" spans="6:6" x14ac:dyDescent="0.2">
      <c r="F779" s="8" t="s">
        <v>3514</v>
      </c>
    </row>
    <row r="780" spans="6:6" x14ac:dyDescent="0.2">
      <c r="F780" s="8" t="s">
        <v>3515</v>
      </c>
    </row>
    <row r="781" spans="6:6" x14ac:dyDescent="0.2">
      <c r="F781" s="8" t="s">
        <v>3516</v>
      </c>
    </row>
    <row r="782" spans="6:6" x14ac:dyDescent="0.2">
      <c r="F782" s="8" t="s">
        <v>3517</v>
      </c>
    </row>
    <row r="783" spans="6:6" x14ac:dyDescent="0.2">
      <c r="F783" s="8" t="s">
        <v>3518</v>
      </c>
    </row>
    <row r="784" spans="6:6" x14ac:dyDescent="0.2">
      <c r="F784" s="8" t="s">
        <v>3519</v>
      </c>
    </row>
    <row r="785" spans="6:6" x14ac:dyDescent="0.2">
      <c r="F785" s="8" t="s">
        <v>3520</v>
      </c>
    </row>
    <row r="786" spans="6:6" x14ac:dyDescent="0.2">
      <c r="F786" s="8" t="s">
        <v>3521</v>
      </c>
    </row>
    <row r="787" spans="6:6" x14ac:dyDescent="0.2">
      <c r="F787" s="8" t="s">
        <v>3522</v>
      </c>
    </row>
    <row r="788" spans="6:6" x14ac:dyDescent="0.2">
      <c r="F788" s="8" t="s">
        <v>3523</v>
      </c>
    </row>
    <row r="789" spans="6:6" x14ac:dyDescent="0.2">
      <c r="F789" s="8" t="s">
        <v>3524</v>
      </c>
    </row>
    <row r="790" spans="6:6" x14ac:dyDescent="0.2">
      <c r="F790" s="8" t="s">
        <v>3525</v>
      </c>
    </row>
    <row r="791" spans="6:6" x14ac:dyDescent="0.2">
      <c r="F791" s="8" t="s">
        <v>3526</v>
      </c>
    </row>
    <row r="792" spans="6:6" x14ac:dyDescent="0.2">
      <c r="F792" s="8" t="s">
        <v>3527</v>
      </c>
    </row>
    <row r="793" spans="6:6" x14ac:dyDescent="0.2">
      <c r="F793" s="8" t="s">
        <v>3528</v>
      </c>
    </row>
    <row r="794" spans="6:6" x14ac:dyDescent="0.2">
      <c r="F794" s="8" t="s">
        <v>3529</v>
      </c>
    </row>
    <row r="795" spans="6:6" x14ac:dyDescent="0.2">
      <c r="F795" s="8" t="s">
        <v>3530</v>
      </c>
    </row>
    <row r="796" spans="6:6" x14ac:dyDescent="0.2">
      <c r="F796" s="8" t="s">
        <v>3531</v>
      </c>
    </row>
    <row r="797" spans="6:6" x14ac:dyDescent="0.2">
      <c r="F797" s="8" t="s">
        <v>3532</v>
      </c>
    </row>
    <row r="798" spans="6:6" x14ac:dyDescent="0.2">
      <c r="F798" s="8" t="s">
        <v>3533</v>
      </c>
    </row>
    <row r="799" spans="6:6" x14ac:dyDescent="0.2">
      <c r="F799" s="8" t="s">
        <v>3534</v>
      </c>
    </row>
    <row r="800" spans="6:6" x14ac:dyDescent="0.2">
      <c r="F800" s="8" t="s">
        <v>3535</v>
      </c>
    </row>
    <row r="801" spans="6:6" x14ac:dyDescent="0.2">
      <c r="F801" s="8" t="s">
        <v>3536</v>
      </c>
    </row>
    <row r="802" spans="6:6" x14ac:dyDescent="0.2">
      <c r="F802" s="8" t="s">
        <v>3537</v>
      </c>
    </row>
    <row r="803" spans="6:6" x14ac:dyDescent="0.2">
      <c r="F803" s="8" t="s">
        <v>3538</v>
      </c>
    </row>
    <row r="804" spans="6:6" x14ac:dyDescent="0.2">
      <c r="F804" s="8" t="s">
        <v>3539</v>
      </c>
    </row>
    <row r="805" spans="6:6" x14ac:dyDescent="0.2">
      <c r="F805" s="8" t="s">
        <v>3540</v>
      </c>
    </row>
    <row r="806" spans="6:6" x14ac:dyDescent="0.2">
      <c r="F806" s="8" t="s">
        <v>3541</v>
      </c>
    </row>
    <row r="807" spans="6:6" x14ac:dyDescent="0.2">
      <c r="F807" s="8" t="s">
        <v>3542</v>
      </c>
    </row>
    <row r="808" spans="6:6" x14ac:dyDescent="0.2">
      <c r="F808" s="8" t="s">
        <v>3543</v>
      </c>
    </row>
    <row r="809" spans="6:6" x14ac:dyDescent="0.2">
      <c r="F809" s="8" t="s">
        <v>3544</v>
      </c>
    </row>
    <row r="810" spans="6:6" x14ac:dyDescent="0.2">
      <c r="F810" s="8" t="s">
        <v>3545</v>
      </c>
    </row>
    <row r="811" spans="6:6" x14ac:dyDescent="0.2">
      <c r="F811" s="8" t="s">
        <v>3546</v>
      </c>
    </row>
    <row r="812" spans="6:6" x14ac:dyDescent="0.2">
      <c r="F812" s="8" t="s">
        <v>3547</v>
      </c>
    </row>
    <row r="813" spans="6:6" x14ac:dyDescent="0.2">
      <c r="F813" s="8" t="s">
        <v>3548</v>
      </c>
    </row>
    <row r="814" spans="6:6" x14ac:dyDescent="0.2">
      <c r="F814" s="8" t="s">
        <v>3549</v>
      </c>
    </row>
    <row r="815" spans="6:6" x14ac:dyDescent="0.2">
      <c r="F815" s="8" t="s">
        <v>3550</v>
      </c>
    </row>
    <row r="816" spans="6:6" x14ac:dyDescent="0.2">
      <c r="F816" s="8" t="s">
        <v>3551</v>
      </c>
    </row>
    <row r="817" spans="6:6" x14ac:dyDescent="0.2">
      <c r="F817" s="8" t="s">
        <v>3552</v>
      </c>
    </row>
    <row r="818" spans="6:6" x14ac:dyDescent="0.2">
      <c r="F818" s="8" t="s">
        <v>3553</v>
      </c>
    </row>
    <row r="819" spans="6:6" x14ac:dyDescent="0.2">
      <c r="F819" s="8" t="s">
        <v>3554</v>
      </c>
    </row>
    <row r="820" spans="6:6" x14ac:dyDescent="0.2">
      <c r="F820" s="8" t="s">
        <v>3555</v>
      </c>
    </row>
    <row r="821" spans="6:6" x14ac:dyDescent="0.2">
      <c r="F821" s="8" t="s">
        <v>3556</v>
      </c>
    </row>
    <row r="822" spans="6:6" x14ac:dyDescent="0.2">
      <c r="F822" s="8" t="s">
        <v>3557</v>
      </c>
    </row>
    <row r="823" spans="6:6" x14ac:dyDescent="0.2">
      <c r="F823" s="8" t="s">
        <v>3558</v>
      </c>
    </row>
    <row r="824" spans="6:6" x14ac:dyDescent="0.2">
      <c r="F824" s="8" t="s">
        <v>3559</v>
      </c>
    </row>
    <row r="825" spans="6:6" x14ac:dyDescent="0.2">
      <c r="F825" s="8" t="s">
        <v>3560</v>
      </c>
    </row>
    <row r="826" spans="6:6" x14ac:dyDescent="0.2">
      <c r="F826" s="8" t="s">
        <v>3561</v>
      </c>
    </row>
    <row r="827" spans="6:6" x14ac:dyDescent="0.2">
      <c r="F827" s="8" t="s">
        <v>3562</v>
      </c>
    </row>
    <row r="828" spans="6:6" x14ac:dyDescent="0.2">
      <c r="F828" s="8" t="s">
        <v>3563</v>
      </c>
    </row>
    <row r="829" spans="6:6" x14ac:dyDescent="0.2">
      <c r="F829" s="8" t="s">
        <v>3564</v>
      </c>
    </row>
    <row r="830" spans="6:6" x14ac:dyDescent="0.2">
      <c r="F830" s="8" t="s">
        <v>3565</v>
      </c>
    </row>
    <row r="831" spans="6:6" x14ac:dyDescent="0.2">
      <c r="F831" s="8" t="s">
        <v>3566</v>
      </c>
    </row>
    <row r="832" spans="6:6" x14ac:dyDescent="0.2">
      <c r="F832" s="8" t="s">
        <v>3567</v>
      </c>
    </row>
    <row r="833" spans="6:6" x14ac:dyDescent="0.2">
      <c r="F833" s="8" t="s">
        <v>3568</v>
      </c>
    </row>
    <row r="834" spans="6:6" x14ac:dyDescent="0.2">
      <c r="F834" s="8" t="s">
        <v>3569</v>
      </c>
    </row>
    <row r="835" spans="6:6" x14ac:dyDescent="0.2">
      <c r="F835" s="8" t="s">
        <v>3570</v>
      </c>
    </row>
    <row r="836" spans="6:6" x14ac:dyDescent="0.2">
      <c r="F836" s="8" t="s">
        <v>3571</v>
      </c>
    </row>
    <row r="837" spans="6:6" x14ac:dyDescent="0.2">
      <c r="F837" s="8" t="s">
        <v>3572</v>
      </c>
    </row>
    <row r="838" spans="6:6" x14ac:dyDescent="0.2">
      <c r="F838" s="8" t="s">
        <v>3573</v>
      </c>
    </row>
    <row r="839" spans="6:6" x14ac:dyDescent="0.2">
      <c r="F839" s="8" t="s">
        <v>3574</v>
      </c>
    </row>
    <row r="840" spans="6:6" x14ac:dyDescent="0.2">
      <c r="F840" s="8" t="s">
        <v>3575</v>
      </c>
    </row>
    <row r="841" spans="6:6" x14ac:dyDescent="0.2">
      <c r="F841" s="8" t="s">
        <v>3576</v>
      </c>
    </row>
    <row r="842" spans="6:6" x14ac:dyDescent="0.2">
      <c r="F842" s="8" t="s">
        <v>3577</v>
      </c>
    </row>
    <row r="843" spans="6:6" x14ac:dyDescent="0.2">
      <c r="F843" s="8" t="s">
        <v>3578</v>
      </c>
    </row>
    <row r="844" spans="6:6" x14ac:dyDescent="0.2">
      <c r="F844" s="8" t="s">
        <v>3579</v>
      </c>
    </row>
    <row r="845" spans="6:6" x14ac:dyDescent="0.2">
      <c r="F845" s="8" t="s">
        <v>3580</v>
      </c>
    </row>
    <row r="846" spans="6:6" x14ac:dyDescent="0.2">
      <c r="F846" s="8" t="s">
        <v>3581</v>
      </c>
    </row>
    <row r="847" spans="6:6" x14ac:dyDescent="0.2">
      <c r="F847" s="8" t="s">
        <v>3582</v>
      </c>
    </row>
    <row r="848" spans="6:6" x14ac:dyDescent="0.2">
      <c r="F848" s="8" t="s">
        <v>3583</v>
      </c>
    </row>
    <row r="849" spans="6:6" x14ac:dyDescent="0.2">
      <c r="F849" s="8" t="s">
        <v>3584</v>
      </c>
    </row>
    <row r="850" spans="6:6" x14ac:dyDescent="0.2">
      <c r="F850" s="8" t="s">
        <v>3585</v>
      </c>
    </row>
    <row r="851" spans="6:6" x14ac:dyDescent="0.2">
      <c r="F851" s="8" t="s">
        <v>3586</v>
      </c>
    </row>
    <row r="852" spans="6:6" x14ac:dyDescent="0.2">
      <c r="F852" s="8" t="s">
        <v>3587</v>
      </c>
    </row>
    <row r="853" spans="6:6" x14ac:dyDescent="0.2">
      <c r="F853" s="8" t="s">
        <v>3588</v>
      </c>
    </row>
    <row r="854" spans="6:6" x14ac:dyDescent="0.2">
      <c r="F854" s="8" t="s">
        <v>3589</v>
      </c>
    </row>
    <row r="855" spans="6:6" x14ac:dyDescent="0.2">
      <c r="F855" s="8" t="s">
        <v>3590</v>
      </c>
    </row>
    <row r="856" spans="6:6" x14ac:dyDescent="0.2">
      <c r="F856" s="8" t="s">
        <v>3591</v>
      </c>
    </row>
    <row r="857" spans="6:6" x14ac:dyDescent="0.2">
      <c r="F857" s="8" t="s">
        <v>3592</v>
      </c>
    </row>
    <row r="858" spans="6:6" x14ac:dyDescent="0.2">
      <c r="F858" s="8" t="s">
        <v>3593</v>
      </c>
    </row>
    <row r="859" spans="6:6" x14ac:dyDescent="0.2">
      <c r="F859" s="8" t="s">
        <v>3594</v>
      </c>
    </row>
    <row r="860" spans="6:6" x14ac:dyDescent="0.2">
      <c r="F860" s="8" t="s">
        <v>3595</v>
      </c>
    </row>
    <row r="861" spans="6:6" x14ac:dyDescent="0.2">
      <c r="F861" s="8" t="s">
        <v>3596</v>
      </c>
    </row>
    <row r="862" spans="6:6" x14ac:dyDescent="0.2">
      <c r="F862" s="8" t="s">
        <v>3597</v>
      </c>
    </row>
    <row r="863" spans="6:6" x14ac:dyDescent="0.2">
      <c r="F863" s="8" t="s">
        <v>3598</v>
      </c>
    </row>
    <row r="864" spans="6:6" x14ac:dyDescent="0.2">
      <c r="F864" s="8" t="s">
        <v>3599</v>
      </c>
    </row>
    <row r="865" spans="6:6" x14ac:dyDescent="0.2">
      <c r="F865" s="8" t="s">
        <v>3600</v>
      </c>
    </row>
    <row r="866" spans="6:6" x14ac:dyDescent="0.2">
      <c r="F866" s="8" t="s">
        <v>3601</v>
      </c>
    </row>
    <row r="867" spans="6:6" x14ac:dyDescent="0.2">
      <c r="F867" s="8" t="s">
        <v>3602</v>
      </c>
    </row>
    <row r="868" spans="6:6" x14ac:dyDescent="0.2">
      <c r="F868" s="8" t="s">
        <v>3603</v>
      </c>
    </row>
    <row r="869" spans="6:6" x14ac:dyDescent="0.2">
      <c r="F869" s="8" t="s">
        <v>3604</v>
      </c>
    </row>
    <row r="870" spans="6:6" x14ac:dyDescent="0.2">
      <c r="F870" s="8" t="s">
        <v>3605</v>
      </c>
    </row>
    <row r="871" spans="6:6" x14ac:dyDescent="0.2">
      <c r="F871" s="8" t="s">
        <v>3606</v>
      </c>
    </row>
    <row r="872" spans="6:6" x14ac:dyDescent="0.2">
      <c r="F872" s="8" t="s">
        <v>3607</v>
      </c>
    </row>
    <row r="873" spans="6:6" x14ac:dyDescent="0.2">
      <c r="F873" s="8" t="s">
        <v>3608</v>
      </c>
    </row>
    <row r="874" spans="6:6" x14ac:dyDescent="0.2">
      <c r="F874" s="8" t="s">
        <v>3609</v>
      </c>
    </row>
    <row r="875" spans="6:6" x14ac:dyDescent="0.2">
      <c r="F875" s="8" t="s">
        <v>3610</v>
      </c>
    </row>
    <row r="876" spans="6:6" x14ac:dyDescent="0.2">
      <c r="F876" s="8" t="s">
        <v>3611</v>
      </c>
    </row>
    <row r="877" spans="6:6" x14ac:dyDescent="0.2">
      <c r="F877" s="8" t="s">
        <v>3612</v>
      </c>
    </row>
    <row r="878" spans="6:6" x14ac:dyDescent="0.2">
      <c r="F878" s="8" t="s">
        <v>3613</v>
      </c>
    </row>
    <row r="879" spans="6:6" x14ac:dyDescent="0.2">
      <c r="F879" s="8" t="s">
        <v>3614</v>
      </c>
    </row>
    <row r="880" spans="6:6" x14ac:dyDescent="0.2">
      <c r="F880" s="8" t="s">
        <v>3615</v>
      </c>
    </row>
    <row r="881" spans="6:6" x14ac:dyDescent="0.2">
      <c r="F881" s="8" t="s">
        <v>3616</v>
      </c>
    </row>
    <row r="882" spans="6:6" x14ac:dyDescent="0.2">
      <c r="F882" s="8" t="s">
        <v>3617</v>
      </c>
    </row>
    <row r="883" spans="6:6" x14ac:dyDescent="0.2">
      <c r="F883" s="8" t="s">
        <v>3618</v>
      </c>
    </row>
    <row r="884" spans="6:6" x14ac:dyDescent="0.2">
      <c r="F884" s="8" t="s">
        <v>3619</v>
      </c>
    </row>
    <row r="885" spans="6:6" x14ac:dyDescent="0.2">
      <c r="F885" s="8" t="s">
        <v>3620</v>
      </c>
    </row>
    <row r="886" spans="6:6" x14ac:dyDescent="0.2">
      <c r="F886" s="8" t="s">
        <v>3621</v>
      </c>
    </row>
    <row r="887" spans="6:6" x14ac:dyDescent="0.2">
      <c r="F887" s="8" t="s">
        <v>3622</v>
      </c>
    </row>
    <row r="888" spans="6:6" x14ac:dyDescent="0.2">
      <c r="F888" s="8" t="s">
        <v>3623</v>
      </c>
    </row>
    <row r="889" spans="6:6" x14ac:dyDescent="0.2">
      <c r="F889" s="8" t="s">
        <v>3624</v>
      </c>
    </row>
    <row r="890" spans="6:6" x14ac:dyDescent="0.2">
      <c r="F890" s="8" t="s">
        <v>3625</v>
      </c>
    </row>
    <row r="891" spans="6:6" x14ac:dyDescent="0.2">
      <c r="F891" s="8" t="s">
        <v>3626</v>
      </c>
    </row>
    <row r="892" spans="6:6" x14ac:dyDescent="0.2">
      <c r="F892" s="8" t="s">
        <v>3627</v>
      </c>
    </row>
    <row r="893" spans="6:6" x14ac:dyDescent="0.2">
      <c r="F893" s="8" t="s">
        <v>3628</v>
      </c>
    </row>
    <row r="894" spans="6:6" x14ac:dyDescent="0.2">
      <c r="F894" s="8" t="s">
        <v>3629</v>
      </c>
    </row>
    <row r="895" spans="6:6" x14ac:dyDescent="0.2">
      <c r="F895" s="8" t="s">
        <v>3630</v>
      </c>
    </row>
    <row r="896" spans="6:6" x14ac:dyDescent="0.2">
      <c r="F896" s="8" t="s">
        <v>3631</v>
      </c>
    </row>
    <row r="897" spans="6:6" x14ac:dyDescent="0.2">
      <c r="F897" s="8" t="s">
        <v>3632</v>
      </c>
    </row>
    <row r="898" spans="6:6" x14ac:dyDescent="0.2">
      <c r="F898" s="8" t="s">
        <v>3633</v>
      </c>
    </row>
    <row r="899" spans="6:6" x14ac:dyDescent="0.2">
      <c r="F899" s="8" t="s">
        <v>3634</v>
      </c>
    </row>
    <row r="900" spans="6:6" x14ac:dyDescent="0.2">
      <c r="F900" s="8" t="s">
        <v>3635</v>
      </c>
    </row>
    <row r="901" spans="6:6" x14ac:dyDescent="0.2">
      <c r="F901" s="8" t="s">
        <v>3636</v>
      </c>
    </row>
    <row r="902" spans="6:6" x14ac:dyDescent="0.2">
      <c r="F902" s="8" t="s">
        <v>3637</v>
      </c>
    </row>
    <row r="903" spans="6:6" x14ac:dyDescent="0.2">
      <c r="F903" s="8" t="s">
        <v>3638</v>
      </c>
    </row>
    <row r="904" spans="6:6" x14ac:dyDescent="0.2">
      <c r="F904" s="8" t="s">
        <v>3639</v>
      </c>
    </row>
    <row r="905" spans="6:6" x14ac:dyDescent="0.2">
      <c r="F905" s="8" t="s">
        <v>3640</v>
      </c>
    </row>
    <row r="906" spans="6:6" x14ac:dyDescent="0.2">
      <c r="F906" s="8" t="s">
        <v>3641</v>
      </c>
    </row>
    <row r="907" spans="6:6" x14ac:dyDescent="0.2">
      <c r="F907" s="8" t="s">
        <v>3642</v>
      </c>
    </row>
    <row r="908" spans="6:6" x14ac:dyDescent="0.2">
      <c r="F908" s="8" t="s">
        <v>3643</v>
      </c>
    </row>
    <row r="909" spans="6:6" x14ac:dyDescent="0.2">
      <c r="F909" s="8" t="s">
        <v>3644</v>
      </c>
    </row>
    <row r="910" spans="6:6" x14ac:dyDescent="0.2">
      <c r="F910" s="8" t="s">
        <v>3645</v>
      </c>
    </row>
    <row r="911" spans="6:6" x14ac:dyDescent="0.2">
      <c r="F911" s="8" t="s">
        <v>3646</v>
      </c>
    </row>
    <row r="912" spans="6:6" x14ac:dyDescent="0.2">
      <c r="F912" s="8" t="s">
        <v>3647</v>
      </c>
    </row>
    <row r="913" spans="6:6" x14ac:dyDescent="0.2">
      <c r="F913" s="8" t="s">
        <v>3648</v>
      </c>
    </row>
    <row r="914" spans="6:6" x14ac:dyDescent="0.2">
      <c r="F914" s="8" t="s">
        <v>3649</v>
      </c>
    </row>
    <row r="915" spans="6:6" x14ac:dyDescent="0.2">
      <c r="F915" s="8" t="s">
        <v>3650</v>
      </c>
    </row>
    <row r="916" spans="6:6" x14ac:dyDescent="0.2">
      <c r="F916" s="8" t="s">
        <v>3651</v>
      </c>
    </row>
    <row r="917" spans="6:6" x14ac:dyDescent="0.2">
      <c r="F917" s="8" t="s">
        <v>3652</v>
      </c>
    </row>
    <row r="918" spans="6:6" x14ac:dyDescent="0.2">
      <c r="F918" s="8" t="s">
        <v>3653</v>
      </c>
    </row>
    <row r="919" spans="6:6" x14ac:dyDescent="0.2">
      <c r="F919" s="8" t="s">
        <v>3654</v>
      </c>
    </row>
    <row r="920" spans="6:6" x14ac:dyDescent="0.2">
      <c r="F920" s="8" t="s">
        <v>3655</v>
      </c>
    </row>
    <row r="921" spans="6:6" x14ac:dyDescent="0.2">
      <c r="F921" s="8" t="s">
        <v>3656</v>
      </c>
    </row>
    <row r="922" spans="6:6" x14ac:dyDescent="0.2">
      <c r="F922" s="8" t="s">
        <v>3657</v>
      </c>
    </row>
    <row r="923" spans="6:6" x14ac:dyDescent="0.2">
      <c r="F923" s="8" t="s">
        <v>3658</v>
      </c>
    </row>
    <row r="924" spans="6:6" x14ac:dyDescent="0.2">
      <c r="F924" s="8" t="s">
        <v>3659</v>
      </c>
    </row>
    <row r="925" spans="6:6" x14ac:dyDescent="0.2">
      <c r="F925" s="8" t="s">
        <v>3660</v>
      </c>
    </row>
    <row r="926" spans="6:6" x14ac:dyDescent="0.2">
      <c r="F926" s="8" t="s">
        <v>3661</v>
      </c>
    </row>
    <row r="927" spans="6:6" x14ac:dyDescent="0.2">
      <c r="F927" s="8" t="s">
        <v>3662</v>
      </c>
    </row>
    <row r="928" spans="6:6" x14ac:dyDescent="0.2">
      <c r="F928" s="8" t="s">
        <v>3663</v>
      </c>
    </row>
    <row r="929" spans="6:6" x14ac:dyDescent="0.2">
      <c r="F929" s="8" t="s">
        <v>3664</v>
      </c>
    </row>
    <row r="930" spans="6:6" x14ac:dyDescent="0.2">
      <c r="F930" s="8" t="s">
        <v>3665</v>
      </c>
    </row>
    <row r="931" spans="6:6" x14ac:dyDescent="0.2">
      <c r="F931" s="8" t="s">
        <v>3666</v>
      </c>
    </row>
    <row r="932" spans="6:6" x14ac:dyDescent="0.2">
      <c r="F932" s="8" t="s">
        <v>3667</v>
      </c>
    </row>
    <row r="933" spans="6:6" x14ac:dyDescent="0.2">
      <c r="F933" s="8" t="s">
        <v>3668</v>
      </c>
    </row>
    <row r="934" spans="6:6" x14ac:dyDescent="0.2">
      <c r="F934" s="8" t="s">
        <v>3669</v>
      </c>
    </row>
    <row r="935" spans="6:6" x14ac:dyDescent="0.2">
      <c r="F935" s="8" t="s">
        <v>3670</v>
      </c>
    </row>
    <row r="936" spans="6:6" x14ac:dyDescent="0.2">
      <c r="F936" s="8" t="s">
        <v>3671</v>
      </c>
    </row>
    <row r="937" spans="6:6" x14ac:dyDescent="0.2">
      <c r="F937" s="8" t="s">
        <v>3672</v>
      </c>
    </row>
    <row r="938" spans="6:6" x14ac:dyDescent="0.2">
      <c r="F938" s="8" t="s">
        <v>3673</v>
      </c>
    </row>
    <row r="939" spans="6:6" x14ac:dyDescent="0.2">
      <c r="F939" s="8" t="s">
        <v>3674</v>
      </c>
    </row>
    <row r="940" spans="6:6" x14ac:dyDescent="0.2">
      <c r="F940" s="8" t="s">
        <v>3675</v>
      </c>
    </row>
    <row r="941" spans="6:6" x14ac:dyDescent="0.2">
      <c r="F941" s="8" t="s">
        <v>3676</v>
      </c>
    </row>
    <row r="942" spans="6:6" x14ac:dyDescent="0.2">
      <c r="F942" s="8" t="s">
        <v>3677</v>
      </c>
    </row>
    <row r="943" spans="6:6" x14ac:dyDescent="0.2">
      <c r="F943" s="8" t="s">
        <v>3678</v>
      </c>
    </row>
    <row r="944" spans="6:6" x14ac:dyDescent="0.2">
      <c r="F944" s="8" t="s">
        <v>3679</v>
      </c>
    </row>
    <row r="945" spans="6:6" x14ac:dyDescent="0.2">
      <c r="F945" s="8" t="s">
        <v>3680</v>
      </c>
    </row>
    <row r="946" spans="6:6" x14ac:dyDescent="0.2">
      <c r="F946" s="8" t="s">
        <v>3681</v>
      </c>
    </row>
    <row r="947" spans="6:6" x14ac:dyDescent="0.2">
      <c r="F947" s="8" t="s">
        <v>3682</v>
      </c>
    </row>
    <row r="948" spans="6:6" x14ac:dyDescent="0.2">
      <c r="F948" s="8" t="s">
        <v>3683</v>
      </c>
    </row>
    <row r="949" spans="6:6" x14ac:dyDescent="0.2">
      <c r="F949" s="8" t="s">
        <v>3684</v>
      </c>
    </row>
    <row r="950" spans="6:6" x14ac:dyDescent="0.2">
      <c r="F950" s="8" t="s">
        <v>3685</v>
      </c>
    </row>
    <row r="951" spans="6:6" x14ac:dyDescent="0.2">
      <c r="F951" s="8" t="s">
        <v>3686</v>
      </c>
    </row>
    <row r="952" spans="6:6" x14ac:dyDescent="0.2">
      <c r="F952" s="8" t="s">
        <v>3687</v>
      </c>
    </row>
    <row r="953" spans="6:6" x14ac:dyDescent="0.2">
      <c r="F953" s="8" t="s">
        <v>3688</v>
      </c>
    </row>
    <row r="954" spans="6:6" x14ac:dyDescent="0.2">
      <c r="F954" s="8" t="s">
        <v>3689</v>
      </c>
    </row>
    <row r="955" spans="6:6" x14ac:dyDescent="0.2">
      <c r="F955" s="8" t="s">
        <v>3690</v>
      </c>
    </row>
    <row r="956" spans="6:6" x14ac:dyDescent="0.2">
      <c r="F956" s="8" t="s">
        <v>3691</v>
      </c>
    </row>
    <row r="957" spans="6:6" x14ac:dyDescent="0.2">
      <c r="F957" s="8" t="s">
        <v>3692</v>
      </c>
    </row>
    <row r="958" spans="6:6" x14ac:dyDescent="0.2">
      <c r="F958" s="8" t="s">
        <v>3693</v>
      </c>
    </row>
    <row r="959" spans="6:6" x14ac:dyDescent="0.2">
      <c r="F959" s="8" t="s">
        <v>3694</v>
      </c>
    </row>
    <row r="960" spans="6:6" x14ac:dyDescent="0.2">
      <c r="F960" s="8" t="s">
        <v>3695</v>
      </c>
    </row>
    <row r="961" spans="6:6" x14ac:dyDescent="0.2">
      <c r="F961" s="8" t="s">
        <v>3696</v>
      </c>
    </row>
    <row r="962" spans="6:6" x14ac:dyDescent="0.2">
      <c r="F962" s="8" t="s">
        <v>3697</v>
      </c>
    </row>
    <row r="963" spans="6:6" x14ac:dyDescent="0.2">
      <c r="F963" s="8" t="s">
        <v>3698</v>
      </c>
    </row>
    <row r="964" spans="6:6" x14ac:dyDescent="0.2">
      <c r="F964" s="8" t="s">
        <v>3699</v>
      </c>
    </row>
    <row r="965" spans="6:6" x14ac:dyDescent="0.2">
      <c r="F965" s="8" t="s">
        <v>3700</v>
      </c>
    </row>
    <row r="966" spans="6:6" x14ac:dyDescent="0.2">
      <c r="F966" s="8" t="s">
        <v>3701</v>
      </c>
    </row>
    <row r="967" spans="6:6" x14ac:dyDescent="0.2">
      <c r="F967" s="8" t="s">
        <v>3702</v>
      </c>
    </row>
    <row r="968" spans="6:6" x14ac:dyDescent="0.2">
      <c r="F968" s="8" t="s">
        <v>3703</v>
      </c>
    </row>
    <row r="969" spans="6:6" x14ac:dyDescent="0.2">
      <c r="F969" s="8" t="s">
        <v>3704</v>
      </c>
    </row>
    <row r="970" spans="6:6" x14ac:dyDescent="0.2">
      <c r="F970" s="8" t="s">
        <v>3705</v>
      </c>
    </row>
    <row r="971" spans="6:6" x14ac:dyDescent="0.2">
      <c r="F971" s="8" t="s">
        <v>3706</v>
      </c>
    </row>
    <row r="972" spans="6:6" x14ac:dyDescent="0.2">
      <c r="F972" s="8" t="s">
        <v>3707</v>
      </c>
    </row>
    <row r="973" spans="6:6" x14ac:dyDescent="0.2">
      <c r="F973" s="8" t="s">
        <v>3708</v>
      </c>
    </row>
    <row r="974" spans="6:6" x14ac:dyDescent="0.2">
      <c r="F974" s="8" t="s">
        <v>3709</v>
      </c>
    </row>
    <row r="975" spans="6:6" x14ac:dyDescent="0.2">
      <c r="F975" s="8" t="s">
        <v>3710</v>
      </c>
    </row>
    <row r="976" spans="6:6" x14ac:dyDescent="0.2">
      <c r="F976" s="8" t="s">
        <v>3711</v>
      </c>
    </row>
    <row r="977" spans="6:6" x14ac:dyDescent="0.2">
      <c r="F977" s="8" t="s">
        <v>3712</v>
      </c>
    </row>
    <row r="978" spans="6:6" x14ac:dyDescent="0.2">
      <c r="F978" s="8" t="s">
        <v>3713</v>
      </c>
    </row>
    <row r="979" spans="6:6" x14ac:dyDescent="0.2">
      <c r="F979" s="8" t="s">
        <v>3714</v>
      </c>
    </row>
    <row r="980" spans="6:6" x14ac:dyDescent="0.2">
      <c r="F980" s="8" t="s">
        <v>3715</v>
      </c>
    </row>
    <row r="981" spans="6:6" x14ac:dyDescent="0.2">
      <c r="F981" s="8" t="s">
        <v>3716</v>
      </c>
    </row>
    <row r="982" spans="6:6" x14ac:dyDescent="0.2">
      <c r="F982" s="8" t="s">
        <v>3717</v>
      </c>
    </row>
    <row r="983" spans="6:6" x14ac:dyDescent="0.2">
      <c r="F983" s="8" t="s">
        <v>3718</v>
      </c>
    </row>
    <row r="984" spans="6:6" x14ac:dyDescent="0.2">
      <c r="F984" s="8" t="s">
        <v>3719</v>
      </c>
    </row>
    <row r="985" spans="6:6" x14ac:dyDescent="0.2">
      <c r="F985" s="8" t="s">
        <v>3720</v>
      </c>
    </row>
    <row r="986" spans="6:6" x14ac:dyDescent="0.2">
      <c r="F986" s="8" t="s">
        <v>3721</v>
      </c>
    </row>
    <row r="987" spans="6:6" x14ac:dyDescent="0.2">
      <c r="F987" s="8" t="s">
        <v>3722</v>
      </c>
    </row>
    <row r="988" spans="6:6" x14ac:dyDescent="0.2">
      <c r="F988" s="8" t="s">
        <v>3723</v>
      </c>
    </row>
    <row r="989" spans="6:6" x14ac:dyDescent="0.2">
      <c r="F989" s="8" t="s">
        <v>3724</v>
      </c>
    </row>
    <row r="990" spans="6:6" x14ac:dyDescent="0.2">
      <c r="F990" s="8" t="s">
        <v>3725</v>
      </c>
    </row>
    <row r="991" spans="6:6" x14ac:dyDescent="0.2">
      <c r="F991" s="8" t="s">
        <v>3726</v>
      </c>
    </row>
    <row r="992" spans="6:6" x14ac:dyDescent="0.2">
      <c r="F992" s="8" t="s">
        <v>3727</v>
      </c>
    </row>
    <row r="993" spans="6:6" x14ac:dyDescent="0.2">
      <c r="F993" s="8" t="s">
        <v>3728</v>
      </c>
    </row>
    <row r="994" spans="6:6" x14ac:dyDescent="0.2">
      <c r="F994" s="8" t="s">
        <v>3729</v>
      </c>
    </row>
    <row r="995" spans="6:6" x14ac:dyDescent="0.2">
      <c r="F995" s="8" t="s">
        <v>3730</v>
      </c>
    </row>
    <row r="996" spans="6:6" x14ac:dyDescent="0.2">
      <c r="F996" s="8" t="s">
        <v>3731</v>
      </c>
    </row>
    <row r="997" spans="6:6" x14ac:dyDescent="0.2">
      <c r="F997" s="8" t="s">
        <v>3732</v>
      </c>
    </row>
    <row r="998" spans="6:6" x14ac:dyDescent="0.2">
      <c r="F998" s="8" t="s">
        <v>3733</v>
      </c>
    </row>
    <row r="999" spans="6:6" x14ac:dyDescent="0.2">
      <c r="F999" s="8" t="s">
        <v>3734</v>
      </c>
    </row>
    <row r="1000" spans="6:6" x14ac:dyDescent="0.2">
      <c r="F1000" s="8" t="s">
        <v>3735</v>
      </c>
    </row>
    <row r="1001" spans="6:6" x14ac:dyDescent="0.2">
      <c r="F1001" s="8" t="s">
        <v>3736</v>
      </c>
    </row>
    <row r="1002" spans="6:6" x14ac:dyDescent="0.2">
      <c r="F1002" s="8" t="s">
        <v>3737</v>
      </c>
    </row>
    <row r="1003" spans="6:6" x14ac:dyDescent="0.2">
      <c r="F1003" s="8" t="s">
        <v>3738</v>
      </c>
    </row>
    <row r="1004" spans="6:6" x14ac:dyDescent="0.2">
      <c r="F1004" s="8" t="s">
        <v>3739</v>
      </c>
    </row>
    <row r="1005" spans="6:6" x14ac:dyDescent="0.2">
      <c r="F1005" s="8" t="s">
        <v>3740</v>
      </c>
    </row>
    <row r="1006" spans="6:6" x14ac:dyDescent="0.2">
      <c r="F1006" s="8" t="s">
        <v>3741</v>
      </c>
    </row>
    <row r="1007" spans="6:6" x14ac:dyDescent="0.2">
      <c r="F1007" s="8" t="s">
        <v>3742</v>
      </c>
    </row>
    <row r="1008" spans="6:6" x14ac:dyDescent="0.2">
      <c r="F1008" s="8" t="s">
        <v>3743</v>
      </c>
    </row>
    <row r="1009" spans="6:6" x14ac:dyDescent="0.2">
      <c r="F1009" s="8" t="s">
        <v>3744</v>
      </c>
    </row>
    <row r="1010" spans="6:6" x14ac:dyDescent="0.2">
      <c r="F1010" s="8" t="s">
        <v>3745</v>
      </c>
    </row>
    <row r="1011" spans="6:6" x14ac:dyDescent="0.2">
      <c r="F1011" s="8" t="s">
        <v>3746</v>
      </c>
    </row>
    <row r="1012" spans="6:6" x14ac:dyDescent="0.2">
      <c r="F1012" s="8" t="s">
        <v>3747</v>
      </c>
    </row>
    <row r="1013" spans="6:6" x14ac:dyDescent="0.2">
      <c r="F1013" s="8" t="s">
        <v>3748</v>
      </c>
    </row>
    <row r="1014" spans="6:6" x14ac:dyDescent="0.2">
      <c r="F1014" s="8" t="s">
        <v>3749</v>
      </c>
    </row>
    <row r="1015" spans="6:6" x14ac:dyDescent="0.2">
      <c r="F1015" s="8" t="s">
        <v>3750</v>
      </c>
    </row>
    <row r="1016" spans="6:6" x14ac:dyDescent="0.2">
      <c r="F1016" s="8" t="s">
        <v>3751</v>
      </c>
    </row>
    <row r="1017" spans="6:6" x14ac:dyDescent="0.2">
      <c r="F1017" s="8" t="s">
        <v>3752</v>
      </c>
    </row>
    <row r="1018" spans="6:6" x14ac:dyDescent="0.2">
      <c r="F1018" s="8" t="s">
        <v>3753</v>
      </c>
    </row>
    <row r="1019" spans="6:6" x14ac:dyDescent="0.2">
      <c r="F1019" s="8" t="s">
        <v>3754</v>
      </c>
    </row>
    <row r="1020" spans="6:6" x14ac:dyDescent="0.2">
      <c r="F1020" s="8" t="s">
        <v>3755</v>
      </c>
    </row>
    <row r="1021" spans="6:6" x14ac:dyDescent="0.2">
      <c r="F1021" s="8" t="s">
        <v>3756</v>
      </c>
    </row>
    <row r="1022" spans="6:6" x14ac:dyDescent="0.2">
      <c r="F1022" s="8" t="s">
        <v>3757</v>
      </c>
    </row>
    <row r="1023" spans="6:6" x14ac:dyDescent="0.2">
      <c r="F1023" s="8" t="s">
        <v>3758</v>
      </c>
    </row>
    <row r="1024" spans="6:6" x14ac:dyDescent="0.2">
      <c r="F1024" s="8" t="s">
        <v>3759</v>
      </c>
    </row>
    <row r="1025" spans="6:6" x14ac:dyDescent="0.2">
      <c r="F1025" s="8" t="s">
        <v>3760</v>
      </c>
    </row>
    <row r="1026" spans="6:6" x14ac:dyDescent="0.2">
      <c r="F1026" s="8" t="s">
        <v>3761</v>
      </c>
    </row>
    <row r="1027" spans="6:6" x14ac:dyDescent="0.2">
      <c r="F1027" s="8" t="s">
        <v>3762</v>
      </c>
    </row>
    <row r="1028" spans="6:6" x14ac:dyDescent="0.2">
      <c r="F1028" s="8" t="s">
        <v>3763</v>
      </c>
    </row>
    <row r="1029" spans="6:6" x14ac:dyDescent="0.2">
      <c r="F1029" s="8" t="s">
        <v>3764</v>
      </c>
    </row>
    <row r="1030" spans="6:6" x14ac:dyDescent="0.2">
      <c r="F1030" s="8" t="s">
        <v>3765</v>
      </c>
    </row>
    <row r="1031" spans="6:6" x14ac:dyDescent="0.2">
      <c r="F1031" s="8" t="s">
        <v>3766</v>
      </c>
    </row>
    <row r="1032" spans="6:6" x14ac:dyDescent="0.2">
      <c r="F1032" s="8" t="s">
        <v>3767</v>
      </c>
    </row>
    <row r="1033" spans="6:6" x14ac:dyDescent="0.2">
      <c r="F1033" s="8" t="s">
        <v>3768</v>
      </c>
    </row>
    <row r="1034" spans="6:6" x14ac:dyDescent="0.2">
      <c r="F1034" s="8" t="s">
        <v>3769</v>
      </c>
    </row>
    <row r="1035" spans="6:6" x14ac:dyDescent="0.2">
      <c r="F1035" s="8" t="s">
        <v>3770</v>
      </c>
    </row>
    <row r="1036" spans="6:6" x14ac:dyDescent="0.2">
      <c r="F1036" s="8" t="s">
        <v>3771</v>
      </c>
    </row>
    <row r="1037" spans="6:6" x14ac:dyDescent="0.2">
      <c r="F1037" s="8" t="s">
        <v>3772</v>
      </c>
    </row>
    <row r="1038" spans="6:6" x14ac:dyDescent="0.2">
      <c r="F1038" s="8" t="s">
        <v>3773</v>
      </c>
    </row>
    <row r="1039" spans="6:6" x14ac:dyDescent="0.2">
      <c r="F1039" s="8" t="s">
        <v>3774</v>
      </c>
    </row>
    <row r="1040" spans="6:6" x14ac:dyDescent="0.2">
      <c r="F1040" s="8" t="s">
        <v>3775</v>
      </c>
    </row>
    <row r="1041" spans="6:6" x14ac:dyDescent="0.2">
      <c r="F1041" s="8" t="s">
        <v>3776</v>
      </c>
    </row>
    <row r="1042" spans="6:6" x14ac:dyDescent="0.2">
      <c r="F1042" s="8" t="s">
        <v>3777</v>
      </c>
    </row>
    <row r="1043" spans="6:6" x14ac:dyDescent="0.2">
      <c r="F1043" s="8" t="s">
        <v>3778</v>
      </c>
    </row>
    <row r="1044" spans="6:6" x14ac:dyDescent="0.2">
      <c r="F1044" s="8" t="s">
        <v>3779</v>
      </c>
    </row>
    <row r="1045" spans="6:6" x14ac:dyDescent="0.2">
      <c r="F1045" s="8" t="s">
        <v>3780</v>
      </c>
    </row>
    <row r="1046" spans="6:6" x14ac:dyDescent="0.2">
      <c r="F1046" s="8" t="s">
        <v>3781</v>
      </c>
    </row>
    <row r="1047" spans="6:6" x14ac:dyDescent="0.2">
      <c r="F1047" s="8" t="s">
        <v>3782</v>
      </c>
    </row>
    <row r="1048" spans="6:6" x14ac:dyDescent="0.2">
      <c r="F1048" s="8" t="s">
        <v>3783</v>
      </c>
    </row>
    <row r="1049" spans="6:6" x14ac:dyDescent="0.2">
      <c r="F1049" s="8" t="s">
        <v>3784</v>
      </c>
    </row>
    <row r="1050" spans="6:6" x14ac:dyDescent="0.2">
      <c r="F1050" s="8" t="s">
        <v>3785</v>
      </c>
    </row>
    <row r="1051" spans="6:6" x14ac:dyDescent="0.2">
      <c r="F1051" s="8" t="s">
        <v>3786</v>
      </c>
    </row>
    <row r="1052" spans="6:6" x14ac:dyDescent="0.2">
      <c r="F1052" s="8" t="s">
        <v>3787</v>
      </c>
    </row>
    <row r="1053" spans="6:6" x14ac:dyDescent="0.2">
      <c r="F1053" s="8" t="s">
        <v>3788</v>
      </c>
    </row>
    <row r="1054" spans="6:6" x14ac:dyDescent="0.2">
      <c r="F1054" s="8" t="s">
        <v>3789</v>
      </c>
    </row>
    <row r="1055" spans="6:6" x14ac:dyDescent="0.2">
      <c r="F1055" s="8" t="s">
        <v>3790</v>
      </c>
    </row>
    <row r="1056" spans="6:6" x14ac:dyDescent="0.2">
      <c r="F1056" s="8" t="s">
        <v>3791</v>
      </c>
    </row>
    <row r="1057" spans="6:6" x14ac:dyDescent="0.2">
      <c r="F1057" s="8" t="s">
        <v>3792</v>
      </c>
    </row>
    <row r="1058" spans="6:6" x14ac:dyDescent="0.2">
      <c r="F1058" s="8" t="s">
        <v>3793</v>
      </c>
    </row>
    <row r="1059" spans="6:6" x14ac:dyDescent="0.2">
      <c r="F1059" s="8" t="s">
        <v>3794</v>
      </c>
    </row>
    <row r="1060" spans="6:6" x14ac:dyDescent="0.2">
      <c r="F1060" s="8" t="s">
        <v>3795</v>
      </c>
    </row>
    <row r="1061" spans="6:6" x14ac:dyDescent="0.2">
      <c r="F1061" s="8" t="s">
        <v>3796</v>
      </c>
    </row>
    <row r="1062" spans="6:6" x14ac:dyDescent="0.2">
      <c r="F1062" s="8" t="s">
        <v>3797</v>
      </c>
    </row>
    <row r="1063" spans="6:6" x14ac:dyDescent="0.2">
      <c r="F1063" s="8" t="s">
        <v>3798</v>
      </c>
    </row>
    <row r="1064" spans="6:6" x14ac:dyDescent="0.2">
      <c r="F1064" s="8" t="s">
        <v>3799</v>
      </c>
    </row>
    <row r="1065" spans="6:6" x14ac:dyDescent="0.2">
      <c r="F1065" s="8" t="s">
        <v>3800</v>
      </c>
    </row>
    <row r="1066" spans="6:6" x14ac:dyDescent="0.2">
      <c r="F1066" s="8" t="s">
        <v>3801</v>
      </c>
    </row>
    <row r="1067" spans="6:6" x14ac:dyDescent="0.2">
      <c r="F1067" s="8" t="s">
        <v>3802</v>
      </c>
    </row>
    <row r="1068" spans="6:6" x14ac:dyDescent="0.2">
      <c r="F1068" s="8" t="s">
        <v>3803</v>
      </c>
    </row>
    <row r="1069" spans="6:6" x14ac:dyDescent="0.2">
      <c r="F1069" s="8" t="s">
        <v>3804</v>
      </c>
    </row>
    <row r="1070" spans="6:6" x14ac:dyDescent="0.2">
      <c r="F1070" s="8" t="s">
        <v>3805</v>
      </c>
    </row>
    <row r="1071" spans="6:6" x14ac:dyDescent="0.2">
      <c r="F1071" s="8" t="s">
        <v>3806</v>
      </c>
    </row>
    <row r="1072" spans="6:6" x14ac:dyDescent="0.2">
      <c r="F1072" s="8" t="s">
        <v>3807</v>
      </c>
    </row>
    <row r="1073" spans="6:6" x14ac:dyDescent="0.2">
      <c r="F1073" s="8" t="s">
        <v>3808</v>
      </c>
    </row>
    <row r="1074" spans="6:6" x14ac:dyDescent="0.2">
      <c r="F1074" s="8" t="s">
        <v>3809</v>
      </c>
    </row>
    <row r="1075" spans="6:6" x14ac:dyDescent="0.2">
      <c r="F1075" s="8" t="s">
        <v>3810</v>
      </c>
    </row>
    <row r="1076" spans="6:6" x14ac:dyDescent="0.2">
      <c r="F1076" s="8" t="s">
        <v>3811</v>
      </c>
    </row>
    <row r="1077" spans="6:6" x14ac:dyDescent="0.2">
      <c r="F1077" s="8" t="s">
        <v>3812</v>
      </c>
    </row>
    <row r="1078" spans="6:6" x14ac:dyDescent="0.2">
      <c r="F1078" s="8" t="s">
        <v>3813</v>
      </c>
    </row>
    <row r="1079" spans="6:6" x14ac:dyDescent="0.2">
      <c r="F1079" s="8" t="s">
        <v>3814</v>
      </c>
    </row>
    <row r="1080" spans="6:6" x14ac:dyDescent="0.2">
      <c r="F1080" s="8" t="s">
        <v>3815</v>
      </c>
    </row>
    <row r="1081" spans="6:6" x14ac:dyDescent="0.2">
      <c r="F1081" s="8" t="s">
        <v>3816</v>
      </c>
    </row>
    <row r="1082" spans="6:6" x14ac:dyDescent="0.2">
      <c r="F1082" s="8" t="s">
        <v>3817</v>
      </c>
    </row>
    <row r="1083" spans="6:6" x14ac:dyDescent="0.2">
      <c r="F1083" s="8" t="s">
        <v>3818</v>
      </c>
    </row>
    <row r="1084" spans="6:6" x14ac:dyDescent="0.2">
      <c r="F1084" s="8" t="s">
        <v>3819</v>
      </c>
    </row>
    <row r="1085" spans="6:6" x14ac:dyDescent="0.2">
      <c r="F1085" s="8" t="s">
        <v>3820</v>
      </c>
    </row>
    <row r="1086" spans="6:6" x14ac:dyDescent="0.2">
      <c r="F1086" s="8" t="s">
        <v>3821</v>
      </c>
    </row>
    <row r="1087" spans="6:6" x14ac:dyDescent="0.2">
      <c r="F1087" s="8" t="s">
        <v>3822</v>
      </c>
    </row>
    <row r="1088" spans="6:6" x14ac:dyDescent="0.2">
      <c r="F1088" s="8" t="s">
        <v>3823</v>
      </c>
    </row>
    <row r="1089" spans="6:6" x14ac:dyDescent="0.2">
      <c r="F1089" s="8" t="s">
        <v>3824</v>
      </c>
    </row>
    <row r="1090" spans="6:6" x14ac:dyDescent="0.2">
      <c r="F1090" s="8" t="s">
        <v>3825</v>
      </c>
    </row>
    <row r="1091" spans="6:6" x14ac:dyDescent="0.2">
      <c r="F1091" s="8" t="s">
        <v>3826</v>
      </c>
    </row>
    <row r="1092" spans="6:6" x14ac:dyDescent="0.2">
      <c r="F1092" s="8" t="s">
        <v>3827</v>
      </c>
    </row>
    <row r="1093" spans="6:6" ht="13.5" thickBot="1" x14ac:dyDescent="0.25">
      <c r="F1093" s="88" t="s">
        <v>3828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4"/>
  <sheetViews>
    <sheetView workbookViewId="0">
      <pane ySplit="1" topLeftCell="A2" activePane="bottomLeft" state="frozen"/>
      <selection pane="bottomLeft"/>
    </sheetView>
  </sheetViews>
  <sheetFormatPr defaultRowHeight="12.75" x14ac:dyDescent="0.2"/>
  <cols>
    <col min="1" max="1" width="43.85546875" style="12" bestFit="1" customWidth="1"/>
    <col min="2" max="2" width="34.85546875" style="12" bestFit="1" customWidth="1"/>
    <col min="3" max="3" width="83" style="48" customWidth="1"/>
    <col min="4" max="4" width="12.28515625" style="186" customWidth="1"/>
    <col min="5" max="5" width="5" customWidth="1"/>
    <col min="6" max="6" width="45.140625" style="74" bestFit="1" customWidth="1"/>
    <col min="7" max="7" width="109.42578125" style="74" customWidth="1"/>
    <col min="8" max="8" width="11.42578125" style="178" customWidth="1"/>
  </cols>
  <sheetData>
    <row r="1" spans="1:8" ht="15.75" x14ac:dyDescent="0.2">
      <c r="A1" s="182" t="s">
        <v>3829</v>
      </c>
      <c r="B1" s="182" t="s">
        <v>4706</v>
      </c>
      <c r="C1" s="183" t="s">
        <v>389</v>
      </c>
      <c r="D1" s="185" t="s">
        <v>3832</v>
      </c>
      <c r="E1" s="70"/>
      <c r="F1" s="177" t="s">
        <v>3831</v>
      </c>
      <c r="G1" s="177" t="s">
        <v>389</v>
      </c>
      <c r="H1" s="179" t="s">
        <v>3832</v>
      </c>
    </row>
    <row r="2" spans="1:8" ht="15.75" x14ac:dyDescent="0.2">
      <c r="A2" s="184" t="s">
        <v>72</v>
      </c>
      <c r="B2" s="184" t="s">
        <v>72</v>
      </c>
      <c r="C2" s="184" t="s">
        <v>72</v>
      </c>
      <c r="D2" s="181" t="s">
        <v>72</v>
      </c>
      <c r="E2" s="210"/>
      <c r="F2" s="180" t="s">
        <v>72</v>
      </c>
      <c r="G2" s="180" t="s">
        <v>72</v>
      </c>
      <c r="H2" s="181" t="s">
        <v>72</v>
      </c>
    </row>
    <row r="3" spans="1:8" x14ac:dyDescent="0.2">
      <c r="A3" s="12" t="s">
        <v>642</v>
      </c>
      <c r="B3" s="12" t="s">
        <v>4708</v>
      </c>
      <c r="C3" s="48" t="s">
        <v>643</v>
      </c>
      <c r="D3" s="186">
        <v>40</v>
      </c>
      <c r="E3" s="210"/>
      <c r="F3" s="74" t="s">
        <v>3833</v>
      </c>
      <c r="G3" s="74" t="s">
        <v>3834</v>
      </c>
      <c r="H3" s="178" t="s">
        <v>3835</v>
      </c>
    </row>
    <row r="4" spans="1:8" ht="25.5" x14ac:dyDescent="0.2">
      <c r="A4" s="12" t="s">
        <v>1526</v>
      </c>
      <c r="B4" s="12" t="s">
        <v>4774</v>
      </c>
      <c r="C4" s="48" t="s">
        <v>1527</v>
      </c>
      <c r="D4" s="186" t="s">
        <v>4628</v>
      </c>
      <c r="E4" s="210"/>
      <c r="F4" s="74" t="s">
        <v>3836</v>
      </c>
      <c r="G4" s="74" t="s">
        <v>3837</v>
      </c>
      <c r="H4" s="178" t="s">
        <v>3838</v>
      </c>
    </row>
    <row r="5" spans="1:8" ht="51" x14ac:dyDescent="0.2">
      <c r="A5" s="12" t="s">
        <v>1993</v>
      </c>
      <c r="B5" s="12" t="s">
        <v>4813</v>
      </c>
      <c r="C5" s="48" t="s">
        <v>1994</v>
      </c>
      <c r="D5" s="186" t="s">
        <v>4648</v>
      </c>
      <c r="E5" s="210"/>
      <c r="F5" s="74" t="s">
        <v>3839</v>
      </c>
      <c r="G5" s="74" t="s">
        <v>3840</v>
      </c>
      <c r="H5" s="178">
        <v>82</v>
      </c>
    </row>
    <row r="6" spans="1:8" x14ac:dyDescent="0.2">
      <c r="A6" s="12" t="s">
        <v>1151</v>
      </c>
      <c r="B6" s="12" t="s">
        <v>4742</v>
      </c>
      <c r="C6" s="48" t="s">
        <v>1152</v>
      </c>
      <c r="D6" s="186">
        <v>49</v>
      </c>
      <c r="E6" s="210"/>
      <c r="F6" s="74" t="s">
        <v>212</v>
      </c>
      <c r="G6" s="74" t="s">
        <v>3841</v>
      </c>
      <c r="H6" s="178" t="s">
        <v>3842</v>
      </c>
    </row>
    <row r="7" spans="1:8" ht="25.5" x14ac:dyDescent="0.2">
      <c r="A7" s="12" t="s">
        <v>1258</v>
      </c>
      <c r="B7" s="12" t="s">
        <v>4751</v>
      </c>
      <c r="C7" s="48" t="s">
        <v>1259</v>
      </c>
      <c r="D7" s="186" t="s">
        <v>4610</v>
      </c>
      <c r="E7" s="210"/>
      <c r="F7" s="74" t="s">
        <v>3843</v>
      </c>
      <c r="G7" s="74" t="s">
        <v>3844</v>
      </c>
      <c r="H7" s="178" t="s">
        <v>3842</v>
      </c>
    </row>
    <row r="8" spans="1:8" x14ac:dyDescent="0.2">
      <c r="A8" s="12" t="s">
        <v>1677</v>
      </c>
      <c r="B8" s="12" t="s">
        <v>4790</v>
      </c>
      <c r="C8" s="48" t="s">
        <v>1678</v>
      </c>
      <c r="D8" s="186" t="s">
        <v>4642</v>
      </c>
      <c r="E8" s="210"/>
      <c r="F8" s="74" t="s">
        <v>3845</v>
      </c>
      <c r="G8" s="74" t="s">
        <v>3846</v>
      </c>
      <c r="H8" s="178" t="s">
        <v>3847</v>
      </c>
    </row>
    <row r="9" spans="1:8" x14ac:dyDescent="0.2">
      <c r="A9" s="12" t="s">
        <v>602</v>
      </c>
      <c r="B9" s="12" t="s">
        <v>4707</v>
      </c>
      <c r="C9" s="48" t="s">
        <v>603</v>
      </c>
      <c r="D9" s="186">
        <v>39</v>
      </c>
      <c r="E9" s="210"/>
      <c r="F9" s="74" t="s">
        <v>4377</v>
      </c>
      <c r="G9" s="74" t="s">
        <v>4378</v>
      </c>
      <c r="H9" s="178" t="s">
        <v>4379</v>
      </c>
    </row>
    <row r="10" spans="1:8" ht="25.5" x14ac:dyDescent="0.2">
      <c r="A10" s="12" t="s">
        <v>1480</v>
      </c>
      <c r="B10" s="12" t="s">
        <v>4769</v>
      </c>
      <c r="C10" s="48" t="s">
        <v>1481</v>
      </c>
      <c r="D10" s="186">
        <v>107</v>
      </c>
      <c r="E10" s="210"/>
      <c r="F10" s="74" t="s">
        <v>3848</v>
      </c>
      <c r="G10" s="74" t="s">
        <v>3849</v>
      </c>
      <c r="H10" s="178" t="s">
        <v>3850</v>
      </c>
    </row>
    <row r="11" spans="1:8" x14ac:dyDescent="0.2">
      <c r="A11" s="12" t="s">
        <v>2664</v>
      </c>
      <c r="B11" s="12" t="s">
        <v>4867</v>
      </c>
      <c r="C11" s="48" t="s">
        <v>2665</v>
      </c>
      <c r="D11" s="186" t="s">
        <v>4701</v>
      </c>
      <c r="E11" s="210"/>
      <c r="F11" s="74" t="s">
        <v>3851</v>
      </c>
      <c r="G11" s="74" t="s">
        <v>3852</v>
      </c>
      <c r="H11" s="178" t="s">
        <v>3853</v>
      </c>
    </row>
    <row r="12" spans="1:8" ht="25.5" x14ac:dyDescent="0.2">
      <c r="A12" s="12" t="s">
        <v>1238</v>
      </c>
      <c r="B12" s="12" t="s">
        <v>4748</v>
      </c>
      <c r="C12" s="48" t="s">
        <v>1239</v>
      </c>
      <c r="D12" s="186" t="s">
        <v>4609</v>
      </c>
      <c r="E12" s="210"/>
      <c r="F12" s="74" t="s">
        <v>4495</v>
      </c>
      <c r="G12" s="74" t="s">
        <v>4496</v>
      </c>
      <c r="H12" s="178" t="s">
        <v>4490</v>
      </c>
    </row>
    <row r="13" spans="1:8" ht="25.5" x14ac:dyDescent="0.2">
      <c r="A13" s="12" t="s">
        <v>1061</v>
      </c>
      <c r="B13" s="12" t="s">
        <v>4733</v>
      </c>
      <c r="C13" s="48" t="s">
        <v>1062</v>
      </c>
      <c r="D13" s="186" t="s">
        <v>4599</v>
      </c>
      <c r="E13" s="210"/>
      <c r="F13" s="74" t="s">
        <v>4523</v>
      </c>
      <c r="G13" s="74" t="s">
        <v>3855</v>
      </c>
      <c r="H13" s="178">
        <v>82</v>
      </c>
    </row>
    <row r="14" spans="1:8" ht="25.5" x14ac:dyDescent="0.2">
      <c r="A14" s="12" t="s">
        <v>1805</v>
      </c>
      <c r="B14" s="12" t="s">
        <v>4799</v>
      </c>
      <c r="C14" s="48" t="s">
        <v>1806</v>
      </c>
      <c r="D14" s="186" t="s">
        <v>4651</v>
      </c>
      <c r="E14" s="210"/>
      <c r="F14" s="74" t="s">
        <v>3857</v>
      </c>
      <c r="G14" s="74" t="s">
        <v>3856</v>
      </c>
      <c r="H14" s="178">
        <v>82</v>
      </c>
    </row>
    <row r="15" spans="1:8" x14ac:dyDescent="0.2">
      <c r="A15" s="12" t="s">
        <v>2516</v>
      </c>
      <c r="B15" s="12" t="s">
        <v>4857</v>
      </c>
      <c r="C15" s="48" t="s">
        <v>2517</v>
      </c>
      <c r="D15" s="186" t="s">
        <v>4691</v>
      </c>
      <c r="E15" s="210"/>
      <c r="F15" s="74" t="s">
        <v>3854</v>
      </c>
      <c r="G15" s="74" t="s">
        <v>3858</v>
      </c>
      <c r="H15" s="178">
        <v>82</v>
      </c>
    </row>
    <row r="16" spans="1:8" ht="38.25" x14ac:dyDescent="0.2">
      <c r="A16" s="12" t="s">
        <v>612</v>
      </c>
      <c r="B16" s="12" t="s">
        <v>4707</v>
      </c>
      <c r="C16" s="48" t="s">
        <v>613</v>
      </c>
      <c r="D16" s="186" t="s">
        <v>4565</v>
      </c>
      <c r="E16" s="210"/>
      <c r="F16" s="74" t="s">
        <v>3859</v>
      </c>
      <c r="G16" s="74" t="s">
        <v>3860</v>
      </c>
      <c r="H16" s="178" t="s">
        <v>3853</v>
      </c>
    </row>
    <row r="17" spans="1:8" ht="25.5" x14ac:dyDescent="0.2">
      <c r="A17" s="12" t="s">
        <v>2684</v>
      </c>
      <c r="B17" s="12" t="s">
        <v>4869</v>
      </c>
      <c r="C17" s="48" t="s">
        <v>2685</v>
      </c>
      <c r="D17" s="186" t="s">
        <v>4684</v>
      </c>
      <c r="E17" s="210"/>
      <c r="F17" s="74" t="s">
        <v>4497</v>
      </c>
      <c r="G17" s="74" t="s">
        <v>4498</v>
      </c>
      <c r="H17" s="178" t="s">
        <v>4490</v>
      </c>
    </row>
    <row r="18" spans="1:8" ht="25.5" x14ac:dyDescent="0.2">
      <c r="A18" s="12" t="s">
        <v>604</v>
      </c>
      <c r="B18" s="12" t="s">
        <v>4707</v>
      </c>
      <c r="C18" s="48" t="s">
        <v>605</v>
      </c>
      <c r="D18" s="186" t="s">
        <v>4564</v>
      </c>
      <c r="E18" s="210"/>
      <c r="F18" s="74" t="s">
        <v>3861</v>
      </c>
      <c r="G18" s="74" t="s">
        <v>3862</v>
      </c>
      <c r="H18" s="178" t="s">
        <v>3863</v>
      </c>
    </row>
    <row r="19" spans="1:8" ht="38.25" x14ac:dyDescent="0.2">
      <c r="A19" s="12" t="s">
        <v>1248</v>
      </c>
      <c r="B19" s="12" t="s">
        <v>4750</v>
      </c>
      <c r="C19" s="48" t="s">
        <v>1249</v>
      </c>
      <c r="D19" s="186" t="s">
        <v>4601</v>
      </c>
      <c r="E19" s="210"/>
      <c r="F19" s="74" t="s">
        <v>3864</v>
      </c>
      <c r="G19" s="74" t="s">
        <v>3865</v>
      </c>
      <c r="H19" s="178" t="s">
        <v>3866</v>
      </c>
    </row>
    <row r="20" spans="1:8" ht="25.5" x14ac:dyDescent="0.2">
      <c r="A20" s="12" t="s">
        <v>1558</v>
      </c>
      <c r="B20" s="12" t="s">
        <v>4778</v>
      </c>
      <c r="C20" s="48" t="s">
        <v>1559</v>
      </c>
      <c r="D20" s="186" t="s">
        <v>4631</v>
      </c>
      <c r="E20" s="210"/>
      <c r="F20" s="74" t="s">
        <v>3867</v>
      </c>
      <c r="G20" s="74" t="s">
        <v>3868</v>
      </c>
      <c r="H20" s="178" t="s">
        <v>3869</v>
      </c>
    </row>
    <row r="21" spans="1:8" ht="63.75" x14ac:dyDescent="0.2">
      <c r="A21" s="12" t="s">
        <v>1560</v>
      </c>
      <c r="B21" s="12" t="s">
        <v>4778</v>
      </c>
      <c r="C21" s="48" t="s">
        <v>1561</v>
      </c>
      <c r="D21" s="186" t="s">
        <v>4631</v>
      </c>
      <c r="E21" s="210"/>
      <c r="F21" s="74" t="s">
        <v>3870</v>
      </c>
      <c r="G21" s="74" t="s">
        <v>3871</v>
      </c>
      <c r="H21" s="178" t="s">
        <v>3869</v>
      </c>
    </row>
    <row r="22" spans="1:8" ht="25.5" x14ac:dyDescent="0.2">
      <c r="A22" s="12" t="s">
        <v>1562</v>
      </c>
      <c r="B22" s="12" t="s">
        <v>4778</v>
      </c>
      <c r="C22" s="48" t="s">
        <v>1563</v>
      </c>
      <c r="D22" s="186" t="s">
        <v>4631</v>
      </c>
      <c r="E22" s="210"/>
      <c r="F22" s="74" t="s">
        <v>3872</v>
      </c>
      <c r="G22" s="74" t="s">
        <v>3873</v>
      </c>
      <c r="H22" s="178" t="s">
        <v>3869</v>
      </c>
    </row>
    <row r="23" spans="1:8" x14ac:dyDescent="0.2">
      <c r="A23" s="12" t="s">
        <v>2287</v>
      </c>
      <c r="B23" s="12" t="s">
        <v>4838</v>
      </c>
      <c r="C23" s="48" t="s">
        <v>2288</v>
      </c>
      <c r="D23" s="186" t="s">
        <v>4680</v>
      </c>
      <c r="E23" s="210"/>
      <c r="F23" s="74" t="s">
        <v>1417</v>
      </c>
      <c r="G23" s="74" t="s">
        <v>3874</v>
      </c>
      <c r="H23" s="178" t="s">
        <v>3869</v>
      </c>
    </row>
    <row r="24" spans="1:8" ht="38.25" x14ac:dyDescent="0.2">
      <c r="A24" s="211" t="s">
        <v>5073</v>
      </c>
      <c r="B24" s="12" t="s">
        <v>4719</v>
      </c>
      <c r="C24" s="48" t="s">
        <v>868</v>
      </c>
      <c r="D24" s="186" t="s">
        <v>4588</v>
      </c>
      <c r="E24" s="210"/>
      <c r="F24" s="74" t="s">
        <v>211</v>
      </c>
      <c r="G24" s="74" t="s">
        <v>3875</v>
      </c>
      <c r="H24" s="178" t="s">
        <v>3869</v>
      </c>
    </row>
    <row r="25" spans="1:8" ht="25.5" x14ac:dyDescent="0.2">
      <c r="A25" s="211" t="s">
        <v>5072</v>
      </c>
      <c r="B25" s="12" t="s">
        <v>4815</v>
      </c>
      <c r="C25" s="48" t="s">
        <v>2019</v>
      </c>
      <c r="D25" s="186" t="s">
        <v>4588</v>
      </c>
      <c r="E25" s="210"/>
      <c r="F25" s="74" t="s">
        <v>3876</v>
      </c>
      <c r="G25" s="74" t="s">
        <v>3877</v>
      </c>
      <c r="H25" s="178" t="s">
        <v>3850</v>
      </c>
    </row>
    <row r="26" spans="1:8" ht="63.75" x14ac:dyDescent="0.2">
      <c r="A26" s="12" t="s">
        <v>1279</v>
      </c>
      <c r="B26" s="12" t="s">
        <v>4753</v>
      </c>
      <c r="C26" s="48" t="s">
        <v>1280</v>
      </c>
      <c r="D26" s="186" t="s">
        <v>3866</v>
      </c>
      <c r="E26" s="210"/>
      <c r="F26" s="74" t="s">
        <v>3878</v>
      </c>
      <c r="G26" s="74" t="s">
        <v>3879</v>
      </c>
      <c r="H26" s="178" t="s">
        <v>3880</v>
      </c>
    </row>
    <row r="27" spans="1:8" ht="25.5" x14ac:dyDescent="0.2">
      <c r="A27" s="12" t="s">
        <v>844</v>
      </c>
      <c r="B27" s="12" t="s">
        <v>4717</v>
      </c>
      <c r="C27" s="48" t="s">
        <v>845</v>
      </c>
      <c r="D27" s="186" t="s">
        <v>4571</v>
      </c>
      <c r="E27" s="210"/>
      <c r="F27" s="74" t="s">
        <v>3881</v>
      </c>
      <c r="G27" s="74" t="s">
        <v>3882</v>
      </c>
      <c r="H27" s="178">
        <v>82</v>
      </c>
    </row>
    <row r="28" spans="1:8" x14ac:dyDescent="0.2">
      <c r="A28" s="12" t="s">
        <v>2368</v>
      </c>
      <c r="B28" s="12" t="s">
        <v>4845</v>
      </c>
      <c r="C28" s="48" t="s">
        <v>2369</v>
      </c>
      <c r="D28" s="186" t="s">
        <v>4669</v>
      </c>
      <c r="E28" s="210"/>
      <c r="F28" s="74" t="s">
        <v>3883</v>
      </c>
      <c r="G28" s="74" t="s">
        <v>3884</v>
      </c>
      <c r="H28" s="178" t="s">
        <v>3880</v>
      </c>
    </row>
    <row r="29" spans="1:8" x14ac:dyDescent="0.2">
      <c r="A29" s="211" t="s">
        <v>5075</v>
      </c>
      <c r="B29" s="12" t="s">
        <v>4752</v>
      </c>
      <c r="C29" s="48" t="s">
        <v>1270</v>
      </c>
      <c r="D29" s="186">
        <v>51</v>
      </c>
      <c r="E29" s="210"/>
      <c r="F29" s="74" t="s">
        <v>4380</v>
      </c>
      <c r="G29" s="74" t="s">
        <v>4381</v>
      </c>
      <c r="H29" s="178" t="s">
        <v>4379</v>
      </c>
    </row>
    <row r="30" spans="1:8" ht="25.5" x14ac:dyDescent="0.2">
      <c r="A30" s="211" t="s">
        <v>5074</v>
      </c>
      <c r="B30" s="12" t="s">
        <v>4831</v>
      </c>
      <c r="C30" s="48" t="s">
        <v>2216</v>
      </c>
      <c r="D30" s="186" t="s">
        <v>4675</v>
      </c>
      <c r="E30" s="210"/>
      <c r="F30" s="74" t="s">
        <v>3885</v>
      </c>
      <c r="G30" s="74" t="s">
        <v>3886</v>
      </c>
      <c r="H30" s="178" t="s">
        <v>3869</v>
      </c>
    </row>
    <row r="31" spans="1:8" x14ac:dyDescent="0.2">
      <c r="A31" s="12" t="s">
        <v>2212</v>
      </c>
      <c r="B31" s="12" t="s">
        <v>4831</v>
      </c>
      <c r="C31" s="48" t="s">
        <v>2213</v>
      </c>
      <c r="D31" s="186" t="s">
        <v>4675</v>
      </c>
      <c r="E31" s="210"/>
      <c r="F31" s="74" t="s">
        <v>3887</v>
      </c>
      <c r="G31" s="74" t="s">
        <v>3888</v>
      </c>
      <c r="H31" s="178" t="s">
        <v>3889</v>
      </c>
    </row>
    <row r="32" spans="1:8" x14ac:dyDescent="0.2">
      <c r="A32" s="12" t="s">
        <v>2214</v>
      </c>
      <c r="B32" s="12" t="s">
        <v>4831</v>
      </c>
      <c r="C32" s="48" t="s">
        <v>2215</v>
      </c>
      <c r="D32" s="186" t="s">
        <v>4675</v>
      </c>
      <c r="E32" s="210"/>
      <c r="F32" s="74" t="s">
        <v>3890</v>
      </c>
      <c r="G32" s="74" t="s">
        <v>3892</v>
      </c>
      <c r="H32" s="178" t="s">
        <v>3850</v>
      </c>
    </row>
    <row r="33" spans="1:8" x14ac:dyDescent="0.2">
      <c r="A33" s="12" t="s">
        <v>1268</v>
      </c>
      <c r="B33" s="12" t="s">
        <v>4752</v>
      </c>
      <c r="C33" s="48" t="s">
        <v>1269</v>
      </c>
      <c r="D33" s="186">
        <v>52</v>
      </c>
      <c r="E33" s="210"/>
      <c r="F33" s="74" t="s">
        <v>4382</v>
      </c>
      <c r="G33" s="74" t="s">
        <v>4383</v>
      </c>
      <c r="H33" s="178" t="s">
        <v>4379</v>
      </c>
    </row>
    <row r="34" spans="1:8" x14ac:dyDescent="0.2">
      <c r="A34" s="12" t="s">
        <v>2015</v>
      </c>
      <c r="B34" s="12" t="s">
        <v>4814</v>
      </c>
      <c r="C34" s="48" t="s">
        <v>2016</v>
      </c>
      <c r="D34" s="186" t="s">
        <v>4654</v>
      </c>
      <c r="E34" s="210"/>
      <c r="F34" s="74" t="s">
        <v>4384</v>
      </c>
      <c r="G34" s="74" t="s">
        <v>4385</v>
      </c>
      <c r="H34" s="178" t="s">
        <v>4379</v>
      </c>
    </row>
    <row r="35" spans="1:8" ht="25.5" x14ac:dyDescent="0.2">
      <c r="A35" s="12" t="s">
        <v>1981</v>
      </c>
      <c r="B35" s="12" t="s">
        <v>4811</v>
      </c>
      <c r="C35" s="48" t="s">
        <v>1982</v>
      </c>
      <c r="D35" s="186" t="s">
        <v>4662</v>
      </c>
      <c r="E35" s="210"/>
      <c r="F35" s="74" t="s">
        <v>3893</v>
      </c>
      <c r="G35" s="74" t="s">
        <v>3894</v>
      </c>
      <c r="H35" s="178" t="s">
        <v>3889</v>
      </c>
    </row>
    <row r="36" spans="1:8" x14ac:dyDescent="0.2">
      <c r="A36" s="12" t="s">
        <v>2483</v>
      </c>
      <c r="B36" s="12" t="s">
        <v>4855</v>
      </c>
      <c r="C36" s="48" t="s">
        <v>2484</v>
      </c>
      <c r="D36" s="186" t="s">
        <v>4689</v>
      </c>
      <c r="E36" s="210"/>
      <c r="F36" s="74" t="s">
        <v>3895</v>
      </c>
      <c r="G36" s="74" t="s">
        <v>3897</v>
      </c>
      <c r="H36" s="178">
        <v>82</v>
      </c>
    </row>
    <row r="37" spans="1:8" ht="25.5" x14ac:dyDescent="0.2">
      <c r="A37" s="12" t="s">
        <v>1113</v>
      </c>
      <c r="B37" s="12" t="s">
        <v>4738</v>
      </c>
      <c r="C37" s="48" t="s">
        <v>1114</v>
      </c>
      <c r="D37" s="186" t="s">
        <v>4603</v>
      </c>
      <c r="E37" s="210"/>
      <c r="F37" s="74" t="s">
        <v>3898</v>
      </c>
      <c r="G37" s="74" t="s">
        <v>3899</v>
      </c>
      <c r="H37" s="178" t="s">
        <v>3900</v>
      </c>
    </row>
    <row r="38" spans="1:8" ht="51" x14ac:dyDescent="0.2">
      <c r="A38" s="12" t="s">
        <v>895</v>
      </c>
      <c r="B38" s="12" t="s">
        <v>4722</v>
      </c>
      <c r="C38" s="48" t="s">
        <v>896</v>
      </c>
      <c r="D38" s="186" t="s">
        <v>4574</v>
      </c>
      <c r="E38" s="210"/>
      <c r="F38" s="74" t="s">
        <v>3901</v>
      </c>
      <c r="G38" s="74" t="s">
        <v>3902</v>
      </c>
      <c r="H38" s="178">
        <v>82</v>
      </c>
    </row>
    <row r="39" spans="1:8" ht="38.25" x14ac:dyDescent="0.2">
      <c r="A39" s="12" t="s">
        <v>2563</v>
      </c>
      <c r="B39" s="12" t="s">
        <v>4860</v>
      </c>
      <c r="C39" s="48" t="s">
        <v>2564</v>
      </c>
      <c r="D39" s="186">
        <v>221</v>
      </c>
      <c r="E39" s="210"/>
      <c r="F39" s="74" t="s">
        <v>3903</v>
      </c>
      <c r="G39" s="74" t="s">
        <v>3904</v>
      </c>
      <c r="H39" s="178">
        <v>83</v>
      </c>
    </row>
    <row r="40" spans="1:8" ht="25.5" x14ac:dyDescent="0.2">
      <c r="A40" s="12" t="s">
        <v>812</v>
      </c>
      <c r="B40" s="12" t="s">
        <v>4715</v>
      </c>
      <c r="C40" s="48" t="s">
        <v>813</v>
      </c>
      <c r="D40" s="186" t="s">
        <v>4575</v>
      </c>
      <c r="E40" s="210"/>
      <c r="F40" s="74" t="s">
        <v>4386</v>
      </c>
      <c r="G40" s="74" t="s">
        <v>4387</v>
      </c>
      <c r="H40" s="178" t="s">
        <v>4379</v>
      </c>
    </row>
    <row r="41" spans="1:8" x14ac:dyDescent="0.2">
      <c r="A41" s="12" t="s">
        <v>2426</v>
      </c>
      <c r="B41" s="12" t="s">
        <v>4851</v>
      </c>
      <c r="C41" s="48" t="s">
        <v>2427</v>
      </c>
      <c r="D41" s="186">
        <v>218</v>
      </c>
      <c r="E41" s="210"/>
      <c r="F41" s="74" t="s">
        <v>3905</v>
      </c>
      <c r="G41" s="74" t="s">
        <v>3907</v>
      </c>
      <c r="H41" s="178">
        <v>83</v>
      </c>
    </row>
    <row r="42" spans="1:8" ht="38.25" x14ac:dyDescent="0.2">
      <c r="A42" s="12" t="s">
        <v>1911</v>
      </c>
      <c r="B42" s="12" t="s">
        <v>4807</v>
      </c>
      <c r="C42" s="48" t="s">
        <v>1912</v>
      </c>
      <c r="D42" s="186">
        <v>210</v>
      </c>
      <c r="E42" s="210"/>
      <c r="F42" s="74" t="s">
        <v>3908</v>
      </c>
      <c r="G42" s="74" t="s">
        <v>3909</v>
      </c>
      <c r="H42" s="178" t="s">
        <v>3900</v>
      </c>
    </row>
    <row r="43" spans="1:8" ht="38.25" x14ac:dyDescent="0.2">
      <c r="A43" s="12" t="s">
        <v>2485</v>
      </c>
      <c r="B43" s="12" t="s">
        <v>4855</v>
      </c>
      <c r="C43" s="48" t="s">
        <v>2486</v>
      </c>
      <c r="D43" s="186" t="s">
        <v>4689</v>
      </c>
      <c r="E43" s="210"/>
      <c r="F43" s="74" t="s">
        <v>3910</v>
      </c>
      <c r="G43" s="74" t="s">
        <v>3911</v>
      </c>
      <c r="H43" s="178" t="s">
        <v>3900</v>
      </c>
    </row>
    <row r="44" spans="1:8" ht="25.5" x14ac:dyDescent="0.2">
      <c r="A44" s="12" t="s">
        <v>1532</v>
      </c>
      <c r="B44" s="12" t="s">
        <v>4775</v>
      </c>
      <c r="C44" s="48" t="s">
        <v>1533</v>
      </c>
      <c r="D44" s="186">
        <v>107</v>
      </c>
      <c r="E44" s="210"/>
      <c r="F44" s="74" t="s">
        <v>3912</v>
      </c>
      <c r="G44" s="74" t="s">
        <v>3913</v>
      </c>
      <c r="H44" s="178">
        <v>83</v>
      </c>
    </row>
    <row r="45" spans="1:8" ht="25.5" x14ac:dyDescent="0.2">
      <c r="A45" s="12" t="s">
        <v>2096</v>
      </c>
      <c r="B45" s="12" t="s">
        <v>4822</v>
      </c>
      <c r="C45" s="48" t="s">
        <v>2097</v>
      </c>
      <c r="D45" s="186">
        <v>214</v>
      </c>
      <c r="E45" s="210"/>
      <c r="F45" s="74" t="s">
        <v>3914</v>
      </c>
      <c r="G45" s="74" t="s">
        <v>3915</v>
      </c>
      <c r="H45" s="178" t="s">
        <v>3838</v>
      </c>
    </row>
    <row r="46" spans="1:8" ht="25.5" x14ac:dyDescent="0.2">
      <c r="A46" s="12" t="s">
        <v>816</v>
      </c>
      <c r="B46" s="12" t="s">
        <v>4715</v>
      </c>
      <c r="C46" s="48" t="s">
        <v>817</v>
      </c>
      <c r="D46" s="186" t="s">
        <v>4575</v>
      </c>
      <c r="E46" s="210"/>
      <c r="F46" s="74" t="s">
        <v>4388</v>
      </c>
      <c r="G46" s="74" t="s">
        <v>4389</v>
      </c>
      <c r="H46" s="178" t="s">
        <v>4379</v>
      </c>
    </row>
    <row r="47" spans="1:8" ht="25.5" x14ac:dyDescent="0.2">
      <c r="A47" s="12" t="s">
        <v>1443</v>
      </c>
      <c r="B47" s="12" t="s">
        <v>4765</v>
      </c>
      <c r="C47" s="48" t="s">
        <v>1444</v>
      </c>
      <c r="D47" s="186" t="s">
        <v>4619</v>
      </c>
      <c r="E47" s="210"/>
      <c r="F47" s="74" t="s">
        <v>114</v>
      </c>
      <c r="G47" s="74" t="s">
        <v>3916</v>
      </c>
      <c r="H47" s="178" t="s">
        <v>3917</v>
      </c>
    </row>
    <row r="48" spans="1:8" x14ac:dyDescent="0.2">
      <c r="A48" s="12" t="s">
        <v>1417</v>
      </c>
      <c r="B48" s="12" t="s">
        <v>4763</v>
      </c>
      <c r="C48" s="48" t="s">
        <v>1418</v>
      </c>
      <c r="D48" s="186" t="s">
        <v>3880</v>
      </c>
      <c r="E48" s="210"/>
      <c r="F48" s="74" t="s">
        <v>3891</v>
      </c>
      <c r="G48" s="74" t="s">
        <v>3918</v>
      </c>
      <c r="H48" s="178">
        <v>83</v>
      </c>
    </row>
    <row r="49" spans="1:8" ht="38.25" x14ac:dyDescent="0.2">
      <c r="A49" s="12" t="s">
        <v>1937</v>
      </c>
      <c r="B49" s="12" t="s">
        <v>4808</v>
      </c>
      <c r="C49" s="48" t="s">
        <v>1938</v>
      </c>
      <c r="D49" s="186" t="s">
        <v>4660</v>
      </c>
      <c r="E49" s="210"/>
      <c r="F49" s="74" t="s">
        <v>3919</v>
      </c>
      <c r="G49" s="74" t="s">
        <v>3920</v>
      </c>
      <c r="H49" s="178" t="s">
        <v>3853</v>
      </c>
    </row>
    <row r="50" spans="1:8" ht="25.5" x14ac:dyDescent="0.2">
      <c r="A50" s="12" t="s">
        <v>728</v>
      </c>
      <c r="B50" s="12" t="s">
        <v>4711</v>
      </c>
      <c r="C50" s="48" t="s">
        <v>729</v>
      </c>
      <c r="D50" s="186" t="s">
        <v>4575</v>
      </c>
      <c r="E50" s="210"/>
      <c r="F50" s="74" t="s">
        <v>3921</v>
      </c>
      <c r="G50" s="74" t="s">
        <v>3922</v>
      </c>
      <c r="H50" s="178" t="s">
        <v>3900</v>
      </c>
    </row>
    <row r="51" spans="1:8" x14ac:dyDescent="0.2">
      <c r="A51" s="12" t="s">
        <v>993</v>
      </c>
      <c r="B51" s="12" t="s">
        <v>4730</v>
      </c>
      <c r="C51" s="48" t="s">
        <v>994</v>
      </c>
      <c r="D51" s="186" t="s">
        <v>4587</v>
      </c>
      <c r="E51" s="210"/>
      <c r="F51" s="74" t="s">
        <v>4499</v>
      </c>
      <c r="G51" s="74" t="s">
        <v>4500</v>
      </c>
      <c r="H51" s="178" t="s">
        <v>4490</v>
      </c>
    </row>
    <row r="52" spans="1:8" ht="38.25" x14ac:dyDescent="0.2">
      <c r="A52" s="12" t="s">
        <v>1053</v>
      </c>
      <c r="B52" s="12" t="s">
        <v>4732</v>
      </c>
      <c r="C52" s="48" t="s">
        <v>1054</v>
      </c>
      <c r="D52" s="186" t="s">
        <v>4598</v>
      </c>
      <c r="E52" s="210"/>
      <c r="F52" s="74" t="s">
        <v>3923</v>
      </c>
      <c r="G52" s="74" t="s">
        <v>3924</v>
      </c>
      <c r="H52" s="178" t="s">
        <v>3838</v>
      </c>
    </row>
    <row r="53" spans="1:8" ht="25.5" x14ac:dyDescent="0.2">
      <c r="A53" s="12" t="s">
        <v>1452</v>
      </c>
      <c r="B53" s="12" t="s">
        <v>4766</v>
      </c>
      <c r="C53" s="48" t="s">
        <v>1453</v>
      </c>
      <c r="D53" s="186" t="s">
        <v>4620</v>
      </c>
      <c r="E53" s="210"/>
      <c r="F53" s="74" t="s">
        <v>3925</v>
      </c>
      <c r="G53" s="74" t="s">
        <v>3926</v>
      </c>
      <c r="H53" s="178" t="s">
        <v>3917</v>
      </c>
    </row>
    <row r="54" spans="1:8" ht="25.5" x14ac:dyDescent="0.2">
      <c r="A54" s="12" t="s">
        <v>1184</v>
      </c>
      <c r="B54" s="12" t="s">
        <v>4744</v>
      </c>
      <c r="C54" s="48" t="s">
        <v>1185</v>
      </c>
      <c r="D54" s="186">
        <v>49</v>
      </c>
      <c r="E54" s="210"/>
      <c r="F54" s="74" t="s">
        <v>3927</v>
      </c>
      <c r="G54" s="74" t="s">
        <v>3929</v>
      </c>
      <c r="H54" s="178">
        <v>83</v>
      </c>
    </row>
    <row r="55" spans="1:8" ht="25.5" x14ac:dyDescent="0.2">
      <c r="A55" s="12" t="s">
        <v>1338</v>
      </c>
      <c r="B55" s="12" t="s">
        <v>4756</v>
      </c>
      <c r="C55" s="48" t="s">
        <v>1339</v>
      </c>
      <c r="D55" s="186">
        <v>52</v>
      </c>
      <c r="E55" s="210"/>
      <c r="F55" s="74" t="s">
        <v>3930</v>
      </c>
      <c r="G55" s="74" t="s">
        <v>3931</v>
      </c>
      <c r="H55" s="178" t="s">
        <v>3917</v>
      </c>
    </row>
    <row r="56" spans="1:8" x14ac:dyDescent="0.2">
      <c r="A56" s="12" t="s">
        <v>644</v>
      </c>
      <c r="B56" s="12" t="s">
        <v>4708</v>
      </c>
      <c r="C56" s="48" t="s">
        <v>645</v>
      </c>
      <c r="D56" s="186">
        <v>40</v>
      </c>
      <c r="E56" s="210"/>
      <c r="F56" s="74" t="s">
        <v>3932</v>
      </c>
      <c r="G56" s="74" t="s">
        <v>3933</v>
      </c>
      <c r="H56" s="178">
        <v>83</v>
      </c>
    </row>
    <row r="57" spans="1:8" x14ac:dyDescent="0.2">
      <c r="A57" s="12" t="s">
        <v>2512</v>
      </c>
      <c r="B57" s="12" t="s">
        <v>4856</v>
      </c>
      <c r="C57" s="48" t="s">
        <v>2513</v>
      </c>
      <c r="D57" s="186" t="s">
        <v>4690</v>
      </c>
      <c r="E57" s="210"/>
      <c r="F57" s="74" t="s">
        <v>3934</v>
      </c>
      <c r="G57" s="74" t="s">
        <v>3935</v>
      </c>
      <c r="H57" s="178" t="s">
        <v>3847</v>
      </c>
    </row>
    <row r="58" spans="1:8" ht="38.25" x14ac:dyDescent="0.2">
      <c r="A58" s="12" t="s">
        <v>1407</v>
      </c>
      <c r="B58" s="12" t="s">
        <v>4762</v>
      </c>
      <c r="C58" s="48" t="s">
        <v>1408</v>
      </c>
      <c r="D58" s="186" t="s">
        <v>4605</v>
      </c>
      <c r="E58" s="210"/>
      <c r="F58" s="74" t="s">
        <v>4390</v>
      </c>
      <c r="G58" s="74" t="s">
        <v>4391</v>
      </c>
      <c r="H58" s="178" t="s">
        <v>4379</v>
      </c>
    </row>
    <row r="59" spans="1:8" ht="38.25" x14ac:dyDescent="0.2">
      <c r="A59" s="12" t="s">
        <v>1304</v>
      </c>
      <c r="B59" s="12" t="s">
        <v>4754</v>
      </c>
      <c r="C59" s="48" t="s">
        <v>1305</v>
      </c>
      <c r="D59" s="186" t="s">
        <v>4613</v>
      </c>
      <c r="E59" s="210"/>
      <c r="F59" s="74" t="s">
        <v>3936</v>
      </c>
      <c r="G59" s="74" t="s">
        <v>3937</v>
      </c>
      <c r="H59" s="178">
        <v>84</v>
      </c>
    </row>
    <row r="60" spans="1:8" ht="25.5" x14ac:dyDescent="0.2">
      <c r="A60" s="12" t="s">
        <v>758</v>
      </c>
      <c r="B60" s="12" t="s">
        <v>4712</v>
      </c>
      <c r="C60" s="48" t="s">
        <v>759</v>
      </c>
      <c r="D60" s="186" t="s">
        <v>4579</v>
      </c>
      <c r="E60" s="210"/>
      <c r="F60" s="74" t="s">
        <v>3938</v>
      </c>
      <c r="G60" s="74" t="s">
        <v>3939</v>
      </c>
      <c r="H60" s="178" t="s">
        <v>3900</v>
      </c>
    </row>
    <row r="61" spans="1:8" ht="38.25" x14ac:dyDescent="0.2">
      <c r="A61" s="12" t="s">
        <v>1027</v>
      </c>
      <c r="B61" s="12" t="s">
        <v>4732</v>
      </c>
      <c r="C61" s="48" t="s">
        <v>1028</v>
      </c>
      <c r="D61" s="186" t="s">
        <v>4595</v>
      </c>
      <c r="E61" s="210"/>
      <c r="F61" s="74" t="s">
        <v>3940</v>
      </c>
      <c r="G61" s="74" t="s">
        <v>3941</v>
      </c>
      <c r="H61" s="178" t="s">
        <v>3900</v>
      </c>
    </row>
    <row r="62" spans="1:8" ht="25.5" x14ac:dyDescent="0.2">
      <c r="A62" s="12" t="s">
        <v>1780</v>
      </c>
      <c r="B62" s="12" t="s">
        <v>4797</v>
      </c>
      <c r="C62" s="48" t="s">
        <v>1781</v>
      </c>
      <c r="D62" s="186" t="s">
        <v>4600</v>
      </c>
      <c r="E62" s="210"/>
      <c r="F62" s="74" t="s">
        <v>4392</v>
      </c>
      <c r="G62" s="74" t="s">
        <v>4393</v>
      </c>
      <c r="H62" s="178" t="s">
        <v>4379</v>
      </c>
    </row>
    <row r="63" spans="1:8" ht="25.5" x14ac:dyDescent="0.2">
      <c r="A63" s="12" t="s">
        <v>1470</v>
      </c>
      <c r="B63" s="12" t="s">
        <v>4768</v>
      </c>
      <c r="C63" s="48" t="s">
        <v>1471</v>
      </c>
      <c r="D63" s="186" t="s">
        <v>4621</v>
      </c>
      <c r="E63" s="210"/>
      <c r="F63" s="74" t="s">
        <v>3942</v>
      </c>
      <c r="G63" s="74" t="s">
        <v>3943</v>
      </c>
      <c r="H63" s="178" t="s">
        <v>3866</v>
      </c>
    </row>
    <row r="64" spans="1:8" ht="63.75" x14ac:dyDescent="0.2">
      <c r="A64" s="12" t="s">
        <v>921</v>
      </c>
      <c r="B64" s="12" t="s">
        <v>4724</v>
      </c>
      <c r="C64" s="48" t="s">
        <v>922</v>
      </c>
      <c r="D64" s="186" t="s">
        <v>4587</v>
      </c>
      <c r="E64" s="210"/>
      <c r="F64" s="74" t="s">
        <v>3944</v>
      </c>
      <c r="G64" s="74" t="s">
        <v>3945</v>
      </c>
      <c r="H64" s="178" t="s">
        <v>3900</v>
      </c>
    </row>
    <row r="65" spans="1:8" ht="25.5" x14ac:dyDescent="0.2">
      <c r="A65" s="12" t="s">
        <v>995</v>
      </c>
      <c r="B65" s="12" t="s">
        <v>4730</v>
      </c>
      <c r="C65" s="48" t="s">
        <v>996</v>
      </c>
      <c r="D65" s="186" t="s">
        <v>4587</v>
      </c>
      <c r="E65" s="210"/>
      <c r="F65" s="74" t="s">
        <v>3946</v>
      </c>
      <c r="G65" s="74" t="s">
        <v>3947</v>
      </c>
      <c r="H65" s="178" t="s">
        <v>3880</v>
      </c>
    </row>
    <row r="66" spans="1:8" ht="38.25" x14ac:dyDescent="0.2">
      <c r="A66" s="12" t="s">
        <v>2247</v>
      </c>
      <c r="B66" s="12" t="s">
        <v>4834</v>
      </c>
      <c r="C66" s="48" t="s">
        <v>2248</v>
      </c>
      <c r="D66" s="186" t="s">
        <v>4676</v>
      </c>
      <c r="E66" s="210"/>
      <c r="F66" s="74" t="s">
        <v>4394</v>
      </c>
      <c r="G66" s="74" t="s">
        <v>4395</v>
      </c>
      <c r="H66" s="178" t="s">
        <v>4379</v>
      </c>
    </row>
    <row r="67" spans="1:8" x14ac:dyDescent="0.2">
      <c r="A67" s="12" t="s">
        <v>1135</v>
      </c>
      <c r="B67" s="12" t="s">
        <v>4740</v>
      </c>
      <c r="C67" s="48" t="s">
        <v>1136</v>
      </c>
      <c r="D67" s="186" t="s">
        <v>4597</v>
      </c>
      <c r="E67" s="210"/>
      <c r="F67" s="74" t="s">
        <v>3948</v>
      </c>
      <c r="G67" s="74" t="s">
        <v>3949</v>
      </c>
      <c r="H67" s="178" t="s">
        <v>3950</v>
      </c>
    </row>
    <row r="68" spans="1:8" x14ac:dyDescent="0.2">
      <c r="A68" s="12" t="s">
        <v>2674</v>
      </c>
      <c r="B68" s="12" t="s">
        <v>4868</v>
      </c>
      <c r="C68" s="48" t="s">
        <v>2675</v>
      </c>
      <c r="D68" s="186" t="s">
        <v>4701</v>
      </c>
      <c r="E68" s="210"/>
      <c r="F68" s="74" t="s">
        <v>4396</v>
      </c>
      <c r="G68" s="74" t="s">
        <v>4397</v>
      </c>
      <c r="H68" s="178" t="s">
        <v>4379</v>
      </c>
    </row>
    <row r="69" spans="1:8" ht="25.5" x14ac:dyDescent="0.2">
      <c r="A69" s="12" t="s">
        <v>2231</v>
      </c>
      <c r="B69" s="12" t="s">
        <v>4833</v>
      </c>
      <c r="C69" s="48" t="s">
        <v>2232</v>
      </c>
      <c r="D69" s="186" t="s">
        <v>4676</v>
      </c>
      <c r="E69" s="210"/>
      <c r="F69" s="74" t="s">
        <v>3951</v>
      </c>
      <c r="G69" s="74" t="s">
        <v>3952</v>
      </c>
      <c r="H69" s="178" t="s">
        <v>3847</v>
      </c>
    </row>
    <row r="70" spans="1:8" ht="38.25" x14ac:dyDescent="0.2">
      <c r="A70" s="12" t="s">
        <v>1250</v>
      </c>
      <c r="B70" s="12" t="s">
        <v>4750</v>
      </c>
      <c r="C70" s="48" t="s">
        <v>1251</v>
      </c>
      <c r="D70" s="186" t="s">
        <v>4601</v>
      </c>
      <c r="E70" s="210"/>
      <c r="F70" s="74" t="s">
        <v>3953</v>
      </c>
      <c r="G70" s="74" t="s">
        <v>3954</v>
      </c>
      <c r="H70" s="178" t="s">
        <v>3950</v>
      </c>
    </row>
    <row r="71" spans="1:8" ht="25.5" x14ac:dyDescent="0.2">
      <c r="A71" s="12" t="s">
        <v>2487</v>
      </c>
      <c r="B71" s="12" t="s">
        <v>4855</v>
      </c>
      <c r="C71" s="48" t="s">
        <v>2488</v>
      </c>
      <c r="D71" s="186" t="s">
        <v>4689</v>
      </c>
      <c r="E71" s="210"/>
      <c r="F71" s="74" t="s">
        <v>3955</v>
      </c>
      <c r="G71" s="74" t="s">
        <v>3956</v>
      </c>
      <c r="H71" s="178">
        <v>84</v>
      </c>
    </row>
    <row r="72" spans="1:8" x14ac:dyDescent="0.2">
      <c r="A72" s="12" t="s">
        <v>2489</v>
      </c>
      <c r="B72" s="12" t="s">
        <v>4855</v>
      </c>
      <c r="C72" s="48" t="s">
        <v>2490</v>
      </c>
      <c r="D72" s="186" t="s">
        <v>4689</v>
      </c>
      <c r="E72" s="210"/>
      <c r="F72" s="74" t="s">
        <v>4529</v>
      </c>
      <c r="G72" s="74" t="s">
        <v>3957</v>
      </c>
      <c r="H72" s="178">
        <v>84</v>
      </c>
    </row>
    <row r="73" spans="1:8" x14ac:dyDescent="0.2">
      <c r="A73" s="12" t="s">
        <v>2491</v>
      </c>
      <c r="B73" s="12" t="s">
        <v>4855</v>
      </c>
      <c r="C73" s="48" t="s">
        <v>2492</v>
      </c>
      <c r="D73" s="186" t="s">
        <v>4689</v>
      </c>
      <c r="E73" s="210"/>
      <c r="F73" s="74" t="s">
        <v>4529</v>
      </c>
      <c r="G73" s="74" t="s">
        <v>3957</v>
      </c>
      <c r="H73" s="178">
        <v>84</v>
      </c>
    </row>
    <row r="74" spans="1:8" ht="25.5" x14ac:dyDescent="0.2">
      <c r="A74" s="12" t="s">
        <v>2652</v>
      </c>
      <c r="B74" s="12" t="s">
        <v>4866</v>
      </c>
      <c r="C74" s="48" t="s">
        <v>2653</v>
      </c>
      <c r="D74" s="186" t="s">
        <v>4700</v>
      </c>
      <c r="E74" s="210"/>
      <c r="F74" s="74" t="s">
        <v>4524</v>
      </c>
      <c r="G74" s="74" t="s">
        <v>3957</v>
      </c>
      <c r="H74" s="178">
        <v>84</v>
      </c>
    </row>
    <row r="75" spans="1:8" x14ac:dyDescent="0.2">
      <c r="A75" s="12" t="s">
        <v>2654</v>
      </c>
      <c r="B75" s="12" t="s">
        <v>4866</v>
      </c>
      <c r="C75" s="48" t="s">
        <v>2655</v>
      </c>
      <c r="D75" s="186" t="s">
        <v>4700</v>
      </c>
      <c r="E75" s="210"/>
      <c r="F75" s="74" t="s">
        <v>4525</v>
      </c>
      <c r="G75" s="74" t="s">
        <v>3957</v>
      </c>
      <c r="H75" s="178">
        <v>84</v>
      </c>
    </row>
    <row r="76" spans="1:8" x14ac:dyDescent="0.2">
      <c r="A76" s="12" t="s">
        <v>2656</v>
      </c>
      <c r="B76" s="12" t="s">
        <v>4866</v>
      </c>
      <c r="C76" s="48" t="s">
        <v>2657</v>
      </c>
      <c r="D76" s="186" t="s">
        <v>4700</v>
      </c>
      <c r="E76" s="210"/>
      <c r="F76" s="74" t="s">
        <v>371</v>
      </c>
      <c r="G76" s="74" t="s">
        <v>3957</v>
      </c>
      <c r="H76" s="178">
        <v>84</v>
      </c>
    </row>
    <row r="77" spans="1:8" x14ac:dyDescent="0.2">
      <c r="A77" s="12" t="s">
        <v>1218</v>
      </c>
      <c r="B77" s="12" t="s">
        <v>4747</v>
      </c>
      <c r="C77" s="48" t="s">
        <v>1219</v>
      </c>
      <c r="D77" s="186" t="s">
        <v>4606</v>
      </c>
      <c r="E77" s="210"/>
      <c r="F77" s="74" t="s">
        <v>4526</v>
      </c>
      <c r="G77" s="74" t="s">
        <v>3957</v>
      </c>
      <c r="H77" s="178">
        <v>84</v>
      </c>
    </row>
    <row r="78" spans="1:8" ht="25.5" x14ac:dyDescent="0.2">
      <c r="A78" s="12" t="s">
        <v>2172</v>
      </c>
      <c r="B78" s="12" t="s">
        <v>4828</v>
      </c>
      <c r="C78" s="48" t="s">
        <v>2173</v>
      </c>
      <c r="D78" s="186" t="s">
        <v>4672</v>
      </c>
      <c r="E78" s="210"/>
      <c r="F78" s="74" t="s">
        <v>4527</v>
      </c>
      <c r="G78" s="74" t="s">
        <v>3957</v>
      </c>
      <c r="H78" s="178">
        <v>84</v>
      </c>
    </row>
    <row r="79" spans="1:8" ht="25.5" x14ac:dyDescent="0.2">
      <c r="A79" s="12" t="s">
        <v>1743</v>
      </c>
      <c r="B79" s="12" t="s">
        <v>4795</v>
      </c>
      <c r="C79" s="48" t="s">
        <v>1744</v>
      </c>
      <c r="D79" s="186" t="s">
        <v>4600</v>
      </c>
      <c r="E79" s="210"/>
      <c r="F79" s="74" t="s">
        <v>4528</v>
      </c>
      <c r="G79" s="74" t="s">
        <v>3957</v>
      </c>
      <c r="H79" s="178">
        <v>84</v>
      </c>
    </row>
    <row r="80" spans="1:8" ht="38.25" x14ac:dyDescent="0.2">
      <c r="A80" s="12" t="s">
        <v>123</v>
      </c>
      <c r="B80" s="12" t="s">
        <v>4710</v>
      </c>
      <c r="C80" s="48" t="s">
        <v>709</v>
      </c>
      <c r="D80" s="186">
        <v>41</v>
      </c>
      <c r="E80" s="210"/>
      <c r="F80" s="74" t="s">
        <v>3958</v>
      </c>
      <c r="G80" s="74" t="s">
        <v>3959</v>
      </c>
      <c r="H80" s="178" t="s">
        <v>3863</v>
      </c>
    </row>
    <row r="81" spans="1:8" ht="25.5" x14ac:dyDescent="0.2">
      <c r="A81" s="12" t="s">
        <v>2470</v>
      </c>
      <c r="B81" s="12" t="s">
        <v>4854</v>
      </c>
      <c r="C81" s="48" t="s">
        <v>2471</v>
      </c>
      <c r="D81" s="186" t="s">
        <v>4688</v>
      </c>
      <c r="E81" s="210"/>
      <c r="F81" s="74" t="s">
        <v>3960</v>
      </c>
      <c r="G81" s="74" t="s">
        <v>3961</v>
      </c>
      <c r="H81" s="178">
        <v>84</v>
      </c>
    </row>
    <row r="82" spans="1:8" x14ac:dyDescent="0.2">
      <c r="A82" s="12" t="s">
        <v>2155</v>
      </c>
      <c r="B82" s="12" t="s">
        <v>4827</v>
      </c>
      <c r="C82" s="48" t="s">
        <v>2156</v>
      </c>
      <c r="D82" s="186" t="s">
        <v>4664</v>
      </c>
      <c r="E82" s="210"/>
      <c r="F82" s="74" t="s">
        <v>4530</v>
      </c>
      <c r="G82" s="74" t="s">
        <v>3962</v>
      </c>
      <c r="H82" s="178" t="s">
        <v>3847</v>
      </c>
    </row>
    <row r="83" spans="1:8" x14ac:dyDescent="0.2">
      <c r="A83" s="12" t="s">
        <v>2493</v>
      </c>
      <c r="B83" s="12" t="s">
        <v>4855</v>
      </c>
      <c r="C83" s="48" t="s">
        <v>2494</v>
      </c>
      <c r="D83" s="186" t="s">
        <v>4689</v>
      </c>
      <c r="E83" s="210"/>
      <c r="F83" s="74" t="s">
        <v>4531</v>
      </c>
      <c r="G83" s="74" t="s">
        <v>3962</v>
      </c>
      <c r="H83" s="178" t="s">
        <v>3847</v>
      </c>
    </row>
    <row r="84" spans="1:8" ht="25.5" x14ac:dyDescent="0.2">
      <c r="A84" s="12" t="s">
        <v>1582</v>
      </c>
      <c r="B84" s="12" t="s">
        <v>4781</v>
      </c>
      <c r="C84" s="48" t="s">
        <v>1583</v>
      </c>
      <c r="D84" s="186" t="s">
        <v>4634</v>
      </c>
      <c r="E84" s="210"/>
      <c r="F84" s="74" t="s">
        <v>4532</v>
      </c>
      <c r="G84" s="74" t="s">
        <v>3962</v>
      </c>
      <c r="H84" s="178" t="s">
        <v>3847</v>
      </c>
    </row>
    <row r="85" spans="1:8" ht="25.5" x14ac:dyDescent="0.2">
      <c r="A85" s="12" t="s">
        <v>1917</v>
      </c>
      <c r="B85" s="12" t="s">
        <v>4807</v>
      </c>
      <c r="C85" s="48" t="s">
        <v>1918</v>
      </c>
      <c r="D85" s="186" t="s">
        <v>4659</v>
      </c>
      <c r="E85" s="210"/>
      <c r="F85" s="74" t="s">
        <v>4533</v>
      </c>
      <c r="G85" s="74" t="s">
        <v>3962</v>
      </c>
      <c r="H85" s="178" t="s">
        <v>3847</v>
      </c>
    </row>
    <row r="86" spans="1:8" ht="25.5" x14ac:dyDescent="0.2">
      <c r="A86" s="12" t="s">
        <v>1919</v>
      </c>
      <c r="B86" s="12" t="s">
        <v>4807</v>
      </c>
      <c r="C86" s="48" t="s">
        <v>1920</v>
      </c>
      <c r="D86" s="186" t="s">
        <v>4659</v>
      </c>
      <c r="E86" s="210"/>
      <c r="F86" s="74" t="s">
        <v>4534</v>
      </c>
      <c r="G86" s="74" t="s">
        <v>3962</v>
      </c>
      <c r="H86" s="178" t="s">
        <v>3847</v>
      </c>
    </row>
    <row r="87" spans="1:8" ht="38.25" x14ac:dyDescent="0.2">
      <c r="A87" s="12" t="s">
        <v>1921</v>
      </c>
      <c r="B87" s="12" t="s">
        <v>4807</v>
      </c>
      <c r="C87" s="48" t="s">
        <v>1922</v>
      </c>
      <c r="D87" s="186" t="s">
        <v>4659</v>
      </c>
      <c r="E87" s="210"/>
      <c r="F87" s="74" t="s">
        <v>3963</v>
      </c>
      <c r="G87" s="74" t="s">
        <v>3964</v>
      </c>
      <c r="H87" s="178" t="s">
        <v>3965</v>
      </c>
    </row>
    <row r="88" spans="1:8" x14ac:dyDescent="0.2">
      <c r="A88" s="12" t="s">
        <v>2003</v>
      </c>
      <c r="B88" s="12" t="s">
        <v>4814</v>
      </c>
      <c r="C88" s="48" t="s">
        <v>2004</v>
      </c>
      <c r="D88" s="186" t="s">
        <v>4664</v>
      </c>
      <c r="E88" s="210"/>
      <c r="F88" s="74" t="s">
        <v>3966</v>
      </c>
      <c r="G88" s="74" t="s">
        <v>3967</v>
      </c>
      <c r="H88" s="178" t="s">
        <v>3847</v>
      </c>
    </row>
    <row r="89" spans="1:8" ht="25.5" x14ac:dyDescent="0.2">
      <c r="A89" s="12" t="s">
        <v>917</v>
      </c>
      <c r="B89" s="12" t="s">
        <v>4724</v>
      </c>
      <c r="C89" s="48" t="s">
        <v>918</v>
      </c>
      <c r="D89" s="186">
        <v>43</v>
      </c>
      <c r="E89" s="210"/>
      <c r="F89" s="74" t="s">
        <v>3968</v>
      </c>
      <c r="G89" s="74" t="s">
        <v>3969</v>
      </c>
      <c r="H89" s="178" t="s">
        <v>3853</v>
      </c>
    </row>
    <row r="90" spans="1:8" ht="38.25" x14ac:dyDescent="0.2">
      <c r="A90" s="12" t="s">
        <v>2598</v>
      </c>
      <c r="B90" s="12" t="s">
        <v>4862</v>
      </c>
      <c r="C90" s="48" t="s">
        <v>2599</v>
      </c>
      <c r="D90" s="186" t="s">
        <v>4650</v>
      </c>
      <c r="E90" s="210"/>
      <c r="F90" s="74" t="s">
        <v>3970</v>
      </c>
      <c r="G90" s="74" t="s">
        <v>3971</v>
      </c>
      <c r="H90" s="178">
        <v>84</v>
      </c>
    </row>
    <row r="91" spans="1:8" ht="25.5" x14ac:dyDescent="0.2">
      <c r="A91" s="12" t="s">
        <v>2071</v>
      </c>
      <c r="B91" s="12" t="s">
        <v>4819</v>
      </c>
      <c r="C91" s="48" t="s">
        <v>2072</v>
      </c>
      <c r="D91" s="186" t="s">
        <v>4667</v>
      </c>
      <c r="E91" s="210"/>
      <c r="F91" s="74" t="s">
        <v>3972</v>
      </c>
      <c r="G91" s="74" t="s">
        <v>3973</v>
      </c>
      <c r="H91" s="178">
        <v>84</v>
      </c>
    </row>
    <row r="92" spans="1:8" ht="25.5" x14ac:dyDescent="0.2">
      <c r="A92" s="12" t="s">
        <v>931</v>
      </c>
      <c r="B92" s="12" t="s">
        <v>4725</v>
      </c>
      <c r="C92" s="48" t="s">
        <v>932</v>
      </c>
      <c r="D92" s="186">
        <v>44</v>
      </c>
      <c r="E92" s="210"/>
      <c r="F92" s="74" t="s">
        <v>3974</v>
      </c>
      <c r="G92" s="74" t="s">
        <v>3975</v>
      </c>
      <c r="H92" s="178">
        <v>84</v>
      </c>
    </row>
    <row r="93" spans="1:8" ht="25.5" x14ac:dyDescent="0.2">
      <c r="A93" s="12" t="s">
        <v>2299</v>
      </c>
      <c r="B93" s="12" t="s">
        <v>4839</v>
      </c>
      <c r="C93" s="48" t="s">
        <v>2300</v>
      </c>
      <c r="D93" s="186" t="s">
        <v>4681</v>
      </c>
      <c r="E93" s="210"/>
      <c r="F93" s="74" t="s">
        <v>3976</v>
      </c>
      <c r="G93" s="74" t="s">
        <v>3977</v>
      </c>
      <c r="H93" s="178" t="s">
        <v>3900</v>
      </c>
    </row>
    <row r="94" spans="1:8" ht="25.5" x14ac:dyDescent="0.2">
      <c r="A94" s="12" t="s">
        <v>2532</v>
      </c>
      <c r="B94" s="12" t="s">
        <v>4858</v>
      </c>
      <c r="C94" s="48" t="s">
        <v>2533</v>
      </c>
      <c r="D94" s="186" t="s">
        <v>4692</v>
      </c>
      <c r="E94" s="210"/>
      <c r="F94" s="74" t="s">
        <v>3978</v>
      </c>
      <c r="G94" s="74" t="s">
        <v>3979</v>
      </c>
      <c r="H94" s="178" t="s">
        <v>3980</v>
      </c>
    </row>
    <row r="95" spans="1:8" ht="25.5" x14ac:dyDescent="0.2">
      <c r="A95" s="12" t="s">
        <v>2534</v>
      </c>
      <c r="B95" s="12" t="s">
        <v>4858</v>
      </c>
      <c r="C95" s="48" t="s">
        <v>2535</v>
      </c>
      <c r="D95" s="186" t="s">
        <v>4692</v>
      </c>
      <c r="E95" s="210"/>
      <c r="F95" s="74" t="s">
        <v>3978</v>
      </c>
      <c r="G95" s="74" t="s">
        <v>4478</v>
      </c>
      <c r="H95" s="178" t="s">
        <v>4263</v>
      </c>
    </row>
    <row r="96" spans="1:8" ht="63.75" x14ac:dyDescent="0.2">
      <c r="A96" s="12" t="s">
        <v>2263</v>
      </c>
      <c r="B96" s="12" t="s">
        <v>4836</v>
      </c>
      <c r="C96" s="48" t="s">
        <v>2264</v>
      </c>
      <c r="D96" s="186" t="s">
        <v>4678</v>
      </c>
      <c r="E96" s="210"/>
      <c r="F96" s="74" t="s">
        <v>3981</v>
      </c>
      <c r="G96" s="74" t="s">
        <v>3982</v>
      </c>
      <c r="H96" s="178" t="s">
        <v>3847</v>
      </c>
    </row>
    <row r="97" spans="1:8" ht="25.5" x14ac:dyDescent="0.2">
      <c r="A97" s="12" t="s">
        <v>2500</v>
      </c>
      <c r="B97" s="12" t="s">
        <v>4856</v>
      </c>
      <c r="C97" s="48" t="s">
        <v>2501</v>
      </c>
      <c r="D97" s="186" t="s">
        <v>4690</v>
      </c>
      <c r="E97" s="210"/>
      <c r="F97" s="74" t="s">
        <v>3983</v>
      </c>
      <c r="G97" s="74" t="s">
        <v>3984</v>
      </c>
      <c r="H97" s="178">
        <v>84</v>
      </c>
    </row>
    <row r="98" spans="1:8" ht="51" x14ac:dyDescent="0.2">
      <c r="A98" s="12" t="s">
        <v>2139</v>
      </c>
      <c r="B98" s="12" t="s">
        <v>4826</v>
      </c>
      <c r="C98" s="48" t="s">
        <v>2140</v>
      </c>
      <c r="D98" s="186" t="s">
        <v>4670</v>
      </c>
      <c r="E98" s="210"/>
      <c r="F98" s="74" t="s">
        <v>3983</v>
      </c>
      <c r="G98" s="74" t="s">
        <v>3984</v>
      </c>
      <c r="H98" s="178">
        <v>84</v>
      </c>
    </row>
    <row r="99" spans="1:8" x14ac:dyDescent="0.2">
      <c r="A99" s="12" t="s">
        <v>1639</v>
      </c>
      <c r="B99" s="12" t="s">
        <v>4786</v>
      </c>
      <c r="C99" s="48" t="s">
        <v>1640</v>
      </c>
      <c r="D99" s="186" t="s">
        <v>4639</v>
      </c>
      <c r="E99" s="210"/>
      <c r="F99" s="74" t="s">
        <v>3985</v>
      </c>
      <c r="G99" s="74" t="s">
        <v>3986</v>
      </c>
      <c r="H99" s="178" t="s">
        <v>3965</v>
      </c>
    </row>
    <row r="100" spans="1:8" x14ac:dyDescent="0.2">
      <c r="A100" s="12" t="s">
        <v>1137</v>
      </c>
      <c r="B100" s="12" t="s">
        <v>4740</v>
      </c>
      <c r="C100" s="48" t="s">
        <v>1138</v>
      </c>
      <c r="D100" s="186" t="s">
        <v>4597</v>
      </c>
      <c r="E100" s="210"/>
      <c r="F100" s="74" t="s">
        <v>3987</v>
      </c>
      <c r="G100" s="74" t="s">
        <v>3988</v>
      </c>
      <c r="H100" s="178" t="s">
        <v>3965</v>
      </c>
    </row>
    <row r="101" spans="1:8" ht="51" x14ac:dyDescent="0.2">
      <c r="A101" s="12" t="s">
        <v>2206</v>
      </c>
      <c r="B101" s="12" t="s">
        <v>4830</v>
      </c>
      <c r="C101" s="48" t="s">
        <v>2207</v>
      </c>
      <c r="D101" s="186" t="s">
        <v>4665</v>
      </c>
      <c r="E101" s="210"/>
      <c r="F101" s="74" t="s">
        <v>3989</v>
      </c>
      <c r="G101" s="74" t="s">
        <v>3990</v>
      </c>
      <c r="H101" s="178">
        <v>85</v>
      </c>
    </row>
    <row r="102" spans="1:8" ht="38.25" x14ac:dyDescent="0.2">
      <c r="A102" s="12" t="s">
        <v>2620</v>
      </c>
      <c r="B102" s="12" t="s">
        <v>4864</v>
      </c>
      <c r="C102" s="48" t="s">
        <v>2621</v>
      </c>
      <c r="D102" s="186" t="s">
        <v>4698</v>
      </c>
      <c r="E102" s="210"/>
      <c r="F102" s="74" t="s">
        <v>3991</v>
      </c>
      <c r="G102" s="74" t="s">
        <v>3992</v>
      </c>
      <c r="H102" s="178">
        <v>85</v>
      </c>
    </row>
    <row r="103" spans="1:8" ht="25.5" x14ac:dyDescent="0.2">
      <c r="A103" s="12" t="s">
        <v>1435</v>
      </c>
      <c r="B103" s="12" t="s">
        <v>4764</v>
      </c>
      <c r="C103" s="48" t="s">
        <v>1436</v>
      </c>
      <c r="D103" s="186" t="s">
        <v>4618</v>
      </c>
      <c r="E103" s="210"/>
      <c r="F103" s="74" t="s">
        <v>3993</v>
      </c>
      <c r="G103" s="74" t="s">
        <v>3995</v>
      </c>
      <c r="H103" s="178">
        <v>85</v>
      </c>
    </row>
    <row r="104" spans="1:8" x14ac:dyDescent="0.2">
      <c r="A104" s="12" t="s">
        <v>1374</v>
      </c>
      <c r="B104" s="12" t="s">
        <v>4758</v>
      </c>
      <c r="C104" s="48" t="s">
        <v>1375</v>
      </c>
      <c r="D104" s="186" t="s">
        <v>4617</v>
      </c>
      <c r="E104" s="210"/>
      <c r="F104" s="74" t="s">
        <v>3996</v>
      </c>
      <c r="G104" s="74" t="s">
        <v>3997</v>
      </c>
      <c r="H104" s="178" t="s">
        <v>3998</v>
      </c>
    </row>
    <row r="105" spans="1:8" ht="51" x14ac:dyDescent="0.2">
      <c r="A105" s="12" t="s">
        <v>1679</v>
      </c>
      <c r="B105" s="12" t="s">
        <v>4790</v>
      </c>
      <c r="C105" s="48" t="s">
        <v>1680</v>
      </c>
      <c r="D105" s="186" t="s">
        <v>4643</v>
      </c>
      <c r="E105" s="210"/>
      <c r="F105" s="74" t="s">
        <v>4398</v>
      </c>
      <c r="G105" s="74" t="s">
        <v>4399</v>
      </c>
      <c r="H105" s="178" t="s">
        <v>4400</v>
      </c>
    </row>
    <row r="106" spans="1:8" x14ac:dyDescent="0.2">
      <c r="A106" s="12" t="s">
        <v>2151</v>
      </c>
      <c r="B106" s="12" t="s">
        <v>4826</v>
      </c>
      <c r="C106" s="48" t="s">
        <v>2152</v>
      </c>
      <c r="D106" s="186" t="s">
        <v>4670</v>
      </c>
      <c r="E106" s="210"/>
      <c r="F106" s="74" t="s">
        <v>3999</v>
      </c>
      <c r="G106" s="74" t="s">
        <v>4000</v>
      </c>
      <c r="H106" s="178" t="s">
        <v>3889</v>
      </c>
    </row>
    <row r="107" spans="1:8" x14ac:dyDescent="0.2">
      <c r="A107" s="12" t="s">
        <v>2341</v>
      </c>
      <c r="B107" s="12" t="s">
        <v>4842</v>
      </c>
      <c r="C107" s="48" t="s">
        <v>2342</v>
      </c>
      <c r="D107" s="186" t="s">
        <v>4669</v>
      </c>
      <c r="E107" s="210"/>
      <c r="F107" s="74" t="s">
        <v>4001</v>
      </c>
      <c r="G107" s="74" t="s">
        <v>4002</v>
      </c>
      <c r="H107" s="178" t="s">
        <v>4003</v>
      </c>
    </row>
    <row r="108" spans="1:8" x14ac:dyDescent="0.2">
      <c r="A108" s="12" t="s">
        <v>1290</v>
      </c>
      <c r="B108" s="12" t="s">
        <v>4754</v>
      </c>
      <c r="C108" s="48" t="s">
        <v>1291</v>
      </c>
      <c r="D108" s="186" t="s">
        <v>4607</v>
      </c>
      <c r="E108" s="210"/>
      <c r="F108" s="74" t="s">
        <v>4004</v>
      </c>
      <c r="G108" s="74" t="s">
        <v>4005</v>
      </c>
      <c r="H108" s="178" t="s">
        <v>3950</v>
      </c>
    </row>
    <row r="109" spans="1:8" ht="76.5" x14ac:dyDescent="0.2">
      <c r="A109" s="12" t="s">
        <v>2241</v>
      </c>
      <c r="B109" s="12" t="s">
        <v>4834</v>
      </c>
      <c r="C109" s="48" t="s">
        <v>2242</v>
      </c>
      <c r="D109" s="186" t="s">
        <v>4676</v>
      </c>
      <c r="E109" s="210"/>
      <c r="F109" s="74" t="s">
        <v>4006</v>
      </c>
      <c r="G109" s="74" t="s">
        <v>4007</v>
      </c>
      <c r="H109" s="178" t="s">
        <v>3965</v>
      </c>
    </row>
    <row r="110" spans="1:8" x14ac:dyDescent="0.2">
      <c r="A110" s="12" t="s">
        <v>1719</v>
      </c>
      <c r="B110" s="12" t="s">
        <v>4793</v>
      </c>
      <c r="C110" s="48" t="s">
        <v>1720</v>
      </c>
      <c r="D110" s="186" t="s">
        <v>4644</v>
      </c>
      <c r="E110" s="210"/>
      <c r="F110" s="74" t="s">
        <v>4401</v>
      </c>
      <c r="G110" s="74" t="s">
        <v>4402</v>
      </c>
      <c r="H110" s="178" t="s">
        <v>4400</v>
      </c>
    </row>
    <row r="111" spans="1:8" x14ac:dyDescent="0.2">
      <c r="A111" s="12" t="s">
        <v>972</v>
      </c>
      <c r="B111" s="12" t="s">
        <v>4728</v>
      </c>
      <c r="C111" s="48" t="s">
        <v>973</v>
      </c>
      <c r="D111" s="186" t="s">
        <v>4572</v>
      </c>
      <c r="E111" s="210"/>
      <c r="F111" s="74" t="s">
        <v>4008</v>
      </c>
      <c r="G111" s="74" t="s">
        <v>4010</v>
      </c>
      <c r="H111" s="178" t="s">
        <v>3900</v>
      </c>
    </row>
    <row r="112" spans="1:8" ht="25.5" x14ac:dyDescent="0.2">
      <c r="A112" s="12" t="s">
        <v>864</v>
      </c>
      <c r="B112" s="12" t="s">
        <v>4719</v>
      </c>
      <c r="C112" s="48" t="s">
        <v>865</v>
      </c>
      <c r="D112" s="186" t="s">
        <v>4587</v>
      </c>
      <c r="E112" s="210"/>
      <c r="F112" s="74" t="s">
        <v>4011</v>
      </c>
      <c r="G112" s="74" t="s">
        <v>4012</v>
      </c>
      <c r="H112" s="178" t="s">
        <v>3965</v>
      </c>
    </row>
    <row r="113" spans="1:8" ht="89.25" x14ac:dyDescent="0.2">
      <c r="A113" s="12" t="s">
        <v>2708</v>
      </c>
      <c r="B113" s="12" t="s">
        <v>4870</v>
      </c>
      <c r="C113" s="48" t="s">
        <v>2709</v>
      </c>
      <c r="D113" s="186" t="s">
        <v>4685</v>
      </c>
      <c r="E113" s="210"/>
      <c r="F113" s="74" t="s">
        <v>4013</v>
      </c>
      <c r="G113" s="74" t="s">
        <v>4014</v>
      </c>
      <c r="H113" s="178" t="s">
        <v>3980</v>
      </c>
    </row>
    <row r="114" spans="1:8" ht="25.5" x14ac:dyDescent="0.2">
      <c r="A114" s="12" t="s">
        <v>2079</v>
      </c>
      <c r="B114" s="12" t="s">
        <v>4820</v>
      </c>
      <c r="C114" s="48" t="s">
        <v>2080</v>
      </c>
      <c r="D114" s="186">
        <v>213</v>
      </c>
      <c r="E114" s="210"/>
      <c r="F114" s="74" t="s">
        <v>4015</v>
      </c>
      <c r="G114" s="74" t="s">
        <v>4016</v>
      </c>
      <c r="H114" s="178" t="s">
        <v>3917</v>
      </c>
    </row>
    <row r="115" spans="1:8" ht="38.25" x14ac:dyDescent="0.2">
      <c r="A115" s="12" t="s">
        <v>2081</v>
      </c>
      <c r="B115" s="12" t="s">
        <v>4820</v>
      </c>
      <c r="C115" s="48" t="s">
        <v>2082</v>
      </c>
      <c r="D115" s="186">
        <v>213</v>
      </c>
      <c r="E115" s="210"/>
      <c r="F115" s="74" t="s">
        <v>4017</v>
      </c>
      <c r="G115" s="74" t="s">
        <v>4018</v>
      </c>
      <c r="H115" s="178" t="s">
        <v>4019</v>
      </c>
    </row>
    <row r="116" spans="1:8" ht="38.25" x14ac:dyDescent="0.2">
      <c r="A116" s="12" t="s">
        <v>760</v>
      </c>
      <c r="B116" s="12" t="s">
        <v>4712</v>
      </c>
      <c r="C116" s="48" t="s">
        <v>761</v>
      </c>
      <c r="D116" s="186" t="s">
        <v>4580</v>
      </c>
      <c r="E116" s="210"/>
      <c r="F116" s="74" t="s">
        <v>4020</v>
      </c>
      <c r="G116" s="74" t="s">
        <v>4021</v>
      </c>
      <c r="H116" s="178">
        <v>85</v>
      </c>
    </row>
    <row r="117" spans="1:8" x14ac:dyDescent="0.2">
      <c r="A117" s="12" t="s">
        <v>2120</v>
      </c>
      <c r="B117" s="12" t="s">
        <v>4824</v>
      </c>
      <c r="C117" s="48" t="s">
        <v>2121</v>
      </c>
      <c r="D117" s="186" t="s">
        <v>4667</v>
      </c>
      <c r="E117" s="210"/>
      <c r="F117" s="74" t="s">
        <v>4022</v>
      </c>
      <c r="G117" s="74" t="s">
        <v>4023</v>
      </c>
      <c r="H117" s="178" t="s">
        <v>3950</v>
      </c>
    </row>
    <row r="118" spans="1:8" ht="38.25" x14ac:dyDescent="0.2">
      <c r="A118" s="211" t="s">
        <v>5076</v>
      </c>
      <c r="B118" s="12" t="s">
        <v>4769</v>
      </c>
      <c r="C118" s="48" t="s">
        <v>1484</v>
      </c>
      <c r="D118" s="186">
        <v>107</v>
      </c>
      <c r="E118" s="210"/>
      <c r="F118" s="74" t="s">
        <v>4024</v>
      </c>
      <c r="G118" s="74" t="s">
        <v>4025</v>
      </c>
      <c r="H118" s="178" t="s">
        <v>3980</v>
      </c>
    </row>
    <row r="119" spans="1:8" ht="38.25" x14ac:dyDescent="0.2">
      <c r="A119" s="211" t="s">
        <v>5077</v>
      </c>
      <c r="B119" s="12" t="s">
        <v>4819</v>
      </c>
      <c r="C119" s="48" t="s">
        <v>2070</v>
      </c>
      <c r="D119" s="186" t="s">
        <v>4667</v>
      </c>
      <c r="E119" s="210"/>
      <c r="F119" s="74" t="s">
        <v>4026</v>
      </c>
      <c r="G119" s="74" t="s">
        <v>4027</v>
      </c>
      <c r="H119" s="178" t="s">
        <v>4019</v>
      </c>
    </row>
    <row r="120" spans="1:8" ht="25.5" x14ac:dyDescent="0.2">
      <c r="A120" s="12" t="s">
        <v>1091</v>
      </c>
      <c r="B120" s="12" t="s">
        <v>4736</v>
      </c>
      <c r="C120" s="48" t="s">
        <v>1092</v>
      </c>
      <c r="D120" s="186" t="s">
        <v>4589</v>
      </c>
      <c r="E120" s="210"/>
      <c r="F120" s="74" t="s">
        <v>4028</v>
      </c>
      <c r="G120" s="74" t="s">
        <v>4029</v>
      </c>
      <c r="H120" s="178">
        <v>85</v>
      </c>
    </row>
    <row r="121" spans="1:8" ht="38.25" x14ac:dyDescent="0.2">
      <c r="A121" s="12" t="s">
        <v>983</v>
      </c>
      <c r="B121" s="12" t="s">
        <v>4729</v>
      </c>
      <c r="C121" s="48" t="s">
        <v>984</v>
      </c>
      <c r="D121" s="186" t="s">
        <v>4585</v>
      </c>
      <c r="E121" s="210"/>
      <c r="F121" s="74" t="s">
        <v>4030</v>
      </c>
      <c r="G121" s="74" t="s">
        <v>4031</v>
      </c>
      <c r="H121" s="178">
        <v>85</v>
      </c>
    </row>
    <row r="122" spans="1:8" x14ac:dyDescent="0.2">
      <c r="A122" s="12" t="s">
        <v>616</v>
      </c>
      <c r="B122" s="12" t="s">
        <v>4707</v>
      </c>
      <c r="C122" s="48" t="s">
        <v>617</v>
      </c>
      <c r="D122" s="186" t="s">
        <v>4566</v>
      </c>
      <c r="E122" s="210"/>
      <c r="F122" s="74" t="s">
        <v>4032</v>
      </c>
      <c r="G122" s="74" t="s">
        <v>4033</v>
      </c>
      <c r="H122" s="178" t="s">
        <v>3950</v>
      </c>
    </row>
    <row r="123" spans="1:8" ht="25.5" x14ac:dyDescent="0.2">
      <c r="A123" s="12" t="s">
        <v>673</v>
      </c>
      <c r="B123" s="12" t="s">
        <v>4709</v>
      </c>
      <c r="C123" s="48" t="s">
        <v>674</v>
      </c>
      <c r="D123" s="186">
        <v>40</v>
      </c>
      <c r="E123" s="210"/>
      <c r="F123" s="74" t="s">
        <v>4403</v>
      </c>
      <c r="G123" s="74" t="s">
        <v>4404</v>
      </c>
      <c r="H123" s="178" t="s">
        <v>4400</v>
      </c>
    </row>
    <row r="124" spans="1:8" x14ac:dyDescent="0.2">
      <c r="A124" s="12" t="s">
        <v>1487</v>
      </c>
      <c r="B124" s="12" t="s">
        <v>4770</v>
      </c>
      <c r="C124" s="48" t="s">
        <v>1488</v>
      </c>
      <c r="D124" s="186" t="s">
        <v>4623</v>
      </c>
      <c r="E124" s="210"/>
      <c r="F124" s="74" t="s">
        <v>4034</v>
      </c>
      <c r="G124" s="74" t="s">
        <v>4035</v>
      </c>
      <c r="H124" s="178" t="s">
        <v>3950</v>
      </c>
    </row>
    <row r="125" spans="1:8" x14ac:dyDescent="0.2">
      <c r="A125" s="12" t="s">
        <v>2157</v>
      </c>
      <c r="B125" s="12" t="s">
        <v>4827</v>
      </c>
      <c r="C125" s="48" t="s">
        <v>2158</v>
      </c>
      <c r="D125" s="186" t="s">
        <v>4664</v>
      </c>
      <c r="E125" s="210"/>
      <c r="F125" s="74" t="s">
        <v>4036</v>
      </c>
      <c r="G125" s="74" t="s">
        <v>4037</v>
      </c>
      <c r="H125" s="178" t="s">
        <v>3900</v>
      </c>
    </row>
    <row r="126" spans="1:8" x14ac:dyDescent="0.2">
      <c r="A126" s="12" t="s">
        <v>1741</v>
      </c>
      <c r="B126" s="12" t="s">
        <v>4794</v>
      </c>
      <c r="C126" s="48" t="s">
        <v>1742</v>
      </c>
      <c r="D126" s="186" t="s">
        <v>4325</v>
      </c>
      <c r="E126" s="210"/>
      <c r="F126" s="74" t="s">
        <v>4405</v>
      </c>
      <c r="G126" s="74" t="s">
        <v>4406</v>
      </c>
      <c r="H126" s="178" t="s">
        <v>4400</v>
      </c>
    </row>
    <row r="127" spans="1:8" ht="38.25" x14ac:dyDescent="0.2">
      <c r="A127" s="12" t="s">
        <v>648</v>
      </c>
      <c r="B127" s="12" t="s">
        <v>4708</v>
      </c>
      <c r="C127" s="48" t="s">
        <v>649</v>
      </c>
      <c r="D127" s="186" t="s">
        <v>4569</v>
      </c>
      <c r="E127" s="210"/>
      <c r="F127" s="74" t="s">
        <v>4038</v>
      </c>
      <c r="G127" s="74" t="s">
        <v>4039</v>
      </c>
      <c r="H127" s="178" t="s">
        <v>4003</v>
      </c>
    </row>
    <row r="128" spans="1:8" ht="25.5" x14ac:dyDescent="0.2">
      <c r="A128" s="12" t="s">
        <v>1745</v>
      </c>
      <c r="B128" s="12" t="s">
        <v>4795</v>
      </c>
      <c r="C128" s="48" t="s">
        <v>1746</v>
      </c>
      <c r="D128" s="186" t="s">
        <v>4600</v>
      </c>
      <c r="E128" s="210"/>
      <c r="F128" s="74" t="s">
        <v>4040</v>
      </c>
      <c r="G128" s="74" t="s">
        <v>4041</v>
      </c>
      <c r="H128" s="178" t="s">
        <v>3980</v>
      </c>
    </row>
    <row r="129" spans="1:8" x14ac:dyDescent="0.2">
      <c r="A129" s="12" t="s">
        <v>1214</v>
      </c>
      <c r="B129" s="12" t="s">
        <v>4746</v>
      </c>
      <c r="C129" s="48" t="s">
        <v>1215</v>
      </c>
      <c r="D129" s="186" t="s">
        <v>4609</v>
      </c>
      <c r="E129" s="210"/>
      <c r="F129" s="74" t="s">
        <v>4042</v>
      </c>
      <c r="G129" s="74" t="s">
        <v>4043</v>
      </c>
      <c r="H129" s="178" t="s">
        <v>4044</v>
      </c>
    </row>
    <row r="130" spans="1:8" x14ac:dyDescent="0.2">
      <c r="A130" s="12" t="s">
        <v>2122</v>
      </c>
      <c r="B130" s="12" t="s">
        <v>4824</v>
      </c>
      <c r="C130" s="48" t="s">
        <v>2123</v>
      </c>
      <c r="D130" s="186" t="s">
        <v>4667</v>
      </c>
      <c r="E130" s="210"/>
      <c r="F130" s="74" t="s">
        <v>4045</v>
      </c>
      <c r="G130" s="74" t="s">
        <v>4046</v>
      </c>
      <c r="H130" s="178" t="s">
        <v>4003</v>
      </c>
    </row>
    <row r="131" spans="1:8" ht="25.5" x14ac:dyDescent="0.2">
      <c r="A131" s="12" t="s">
        <v>1995</v>
      </c>
      <c r="B131" s="12" t="s">
        <v>4813</v>
      </c>
      <c r="C131" s="48" t="s">
        <v>1996</v>
      </c>
      <c r="D131" s="186" t="s">
        <v>4588</v>
      </c>
      <c r="E131" s="210"/>
      <c r="F131" s="74" t="s">
        <v>4047</v>
      </c>
      <c r="G131" s="74" t="s">
        <v>4048</v>
      </c>
      <c r="H131" s="178">
        <v>85</v>
      </c>
    </row>
    <row r="132" spans="1:8" ht="25.5" x14ac:dyDescent="0.2">
      <c r="A132" s="12" t="s">
        <v>618</v>
      </c>
      <c r="B132" s="12" t="s">
        <v>4707</v>
      </c>
      <c r="C132" s="48" t="s">
        <v>619</v>
      </c>
      <c r="D132" s="186" t="s">
        <v>4567</v>
      </c>
      <c r="E132" s="210"/>
      <c r="F132" s="74" t="s">
        <v>4407</v>
      </c>
      <c r="G132" s="74" t="s">
        <v>4408</v>
      </c>
      <c r="H132" s="178" t="s">
        <v>4400</v>
      </c>
    </row>
    <row r="133" spans="1:8" x14ac:dyDescent="0.2">
      <c r="A133" s="12" t="s">
        <v>1705</v>
      </c>
      <c r="B133" s="12" t="s">
        <v>4792</v>
      </c>
      <c r="C133" s="48" t="s">
        <v>1706</v>
      </c>
      <c r="D133" s="186" t="s">
        <v>4644</v>
      </c>
      <c r="E133" s="210"/>
      <c r="F133" s="74" t="s">
        <v>4049</v>
      </c>
      <c r="G133" s="74" t="s">
        <v>4050</v>
      </c>
      <c r="H133" s="178" t="s">
        <v>4044</v>
      </c>
    </row>
    <row r="134" spans="1:8" ht="38.25" x14ac:dyDescent="0.2">
      <c r="A134" s="12" t="s">
        <v>2416</v>
      </c>
      <c r="B134" s="12" t="s">
        <v>4850</v>
      </c>
      <c r="C134" s="48" t="s">
        <v>2417</v>
      </c>
      <c r="D134" s="186" t="s">
        <v>4685</v>
      </c>
      <c r="E134" s="210"/>
      <c r="F134" s="74" t="s">
        <v>4051</v>
      </c>
      <c r="G134" s="74" t="s">
        <v>4053</v>
      </c>
      <c r="H134" s="178" t="s">
        <v>4054</v>
      </c>
    </row>
    <row r="135" spans="1:8" x14ac:dyDescent="0.2">
      <c r="A135" s="211" t="s">
        <v>5078</v>
      </c>
      <c r="B135" s="12" t="s">
        <v>4757</v>
      </c>
      <c r="C135" s="48" t="s">
        <v>1357</v>
      </c>
      <c r="D135" s="186" t="s">
        <v>4615</v>
      </c>
      <c r="E135" s="210"/>
      <c r="F135" s="74" t="s">
        <v>4055</v>
      </c>
      <c r="G135" s="74" t="s">
        <v>4056</v>
      </c>
      <c r="H135" s="178" t="s">
        <v>4054</v>
      </c>
    </row>
    <row r="136" spans="1:8" ht="38.25" x14ac:dyDescent="0.2">
      <c r="A136" s="211" t="s">
        <v>5079</v>
      </c>
      <c r="B136" s="12" t="s">
        <v>4861</v>
      </c>
      <c r="C136" s="48" t="s">
        <v>2587</v>
      </c>
      <c r="D136" s="186" t="s">
        <v>4649</v>
      </c>
      <c r="E136" s="210"/>
      <c r="F136" s="74" t="s">
        <v>4479</v>
      </c>
      <c r="G136" s="74" t="s">
        <v>4480</v>
      </c>
      <c r="H136" s="178" t="s">
        <v>4263</v>
      </c>
    </row>
    <row r="137" spans="1:8" x14ac:dyDescent="0.2">
      <c r="A137" s="12" t="s">
        <v>427</v>
      </c>
      <c r="B137" s="12" t="s">
        <v>4784</v>
      </c>
      <c r="C137" s="48" t="s">
        <v>1612</v>
      </c>
      <c r="D137" s="186" t="s">
        <v>4637</v>
      </c>
      <c r="E137" s="210"/>
      <c r="F137" s="74" t="s">
        <v>4409</v>
      </c>
      <c r="G137" s="74" t="s">
        <v>4410</v>
      </c>
      <c r="H137" s="178" t="s">
        <v>4400</v>
      </c>
    </row>
    <row r="138" spans="1:8" ht="25.5" x14ac:dyDescent="0.2">
      <c r="A138" s="12" t="s">
        <v>1485</v>
      </c>
      <c r="B138" s="12" t="s">
        <v>4769</v>
      </c>
      <c r="C138" s="48" t="s">
        <v>1486</v>
      </c>
      <c r="D138" s="186">
        <v>107</v>
      </c>
      <c r="E138" s="210"/>
      <c r="F138" s="74" t="s">
        <v>4411</v>
      </c>
      <c r="G138" s="74" t="s">
        <v>4412</v>
      </c>
      <c r="H138" s="178" t="s">
        <v>4413</v>
      </c>
    </row>
    <row r="139" spans="1:8" ht="25.5" x14ac:dyDescent="0.2">
      <c r="A139" s="12" t="s">
        <v>1399</v>
      </c>
      <c r="B139" s="12" t="s">
        <v>4761</v>
      </c>
      <c r="C139" s="48" t="s">
        <v>1400</v>
      </c>
      <c r="D139" s="186" t="s">
        <v>4613</v>
      </c>
      <c r="E139" s="210"/>
      <c r="F139" s="74" t="s">
        <v>4057</v>
      </c>
      <c r="G139" s="74" t="s">
        <v>4058</v>
      </c>
      <c r="H139" s="178" t="s">
        <v>3998</v>
      </c>
    </row>
    <row r="140" spans="1:8" ht="165.75" x14ac:dyDescent="0.2">
      <c r="A140" s="211" t="s">
        <v>5081</v>
      </c>
      <c r="B140" s="12" t="s">
        <v>4725</v>
      </c>
      <c r="C140" s="48" t="s">
        <v>943</v>
      </c>
      <c r="D140" s="186" t="s">
        <v>4585</v>
      </c>
      <c r="E140" s="210"/>
      <c r="F140" s="74" t="s">
        <v>4059</v>
      </c>
      <c r="G140" s="74" t="s">
        <v>4060</v>
      </c>
      <c r="H140" s="178" t="s">
        <v>4061</v>
      </c>
    </row>
    <row r="141" spans="1:8" ht="51" x14ac:dyDescent="0.2">
      <c r="A141" s="211" t="s">
        <v>5080</v>
      </c>
      <c r="B141" s="12" t="s">
        <v>4757</v>
      </c>
      <c r="C141" s="48" t="s">
        <v>1360</v>
      </c>
      <c r="D141" s="186" t="s">
        <v>4606</v>
      </c>
      <c r="E141" s="210"/>
      <c r="F141" s="74" t="s">
        <v>4062</v>
      </c>
      <c r="G141" s="74" t="s">
        <v>4063</v>
      </c>
      <c r="H141" s="178" t="s">
        <v>4061</v>
      </c>
    </row>
    <row r="142" spans="1:8" ht="25.5" x14ac:dyDescent="0.2">
      <c r="A142" s="12" t="s">
        <v>1881</v>
      </c>
      <c r="B142" s="12" t="s">
        <v>4805</v>
      </c>
      <c r="C142" s="48" t="s">
        <v>1882</v>
      </c>
      <c r="D142" s="186" t="s">
        <v>4657</v>
      </c>
      <c r="E142" s="210"/>
      <c r="F142" s="74" t="s">
        <v>4064</v>
      </c>
      <c r="G142" s="74" t="s">
        <v>4065</v>
      </c>
      <c r="H142" s="178" t="s">
        <v>3980</v>
      </c>
    </row>
    <row r="143" spans="1:8" ht="25.5" x14ac:dyDescent="0.2">
      <c r="A143" s="12" t="s">
        <v>1883</v>
      </c>
      <c r="B143" s="12" t="s">
        <v>4805</v>
      </c>
      <c r="C143" s="48" t="s">
        <v>1884</v>
      </c>
      <c r="D143" s="186" t="s">
        <v>4657</v>
      </c>
      <c r="E143" s="210"/>
      <c r="F143" s="74" t="s">
        <v>4066</v>
      </c>
      <c r="G143" s="74" t="s">
        <v>4067</v>
      </c>
      <c r="H143" s="178" t="s">
        <v>3917</v>
      </c>
    </row>
    <row r="144" spans="1:8" x14ac:dyDescent="0.2">
      <c r="A144" s="12" t="s">
        <v>2271</v>
      </c>
      <c r="B144" s="12" t="s">
        <v>4837</v>
      </c>
      <c r="C144" s="48" t="s">
        <v>2272</v>
      </c>
      <c r="D144" s="186" t="s">
        <v>4677</v>
      </c>
      <c r="E144" s="210"/>
      <c r="F144" s="74" t="s">
        <v>4068</v>
      </c>
      <c r="G144" s="74" t="s">
        <v>4070</v>
      </c>
      <c r="H144" s="178">
        <v>85</v>
      </c>
    </row>
    <row r="145" spans="1:8" ht="38.25" x14ac:dyDescent="0.2">
      <c r="A145" s="12" t="s">
        <v>2273</v>
      </c>
      <c r="B145" s="12" t="s">
        <v>4837</v>
      </c>
      <c r="C145" s="48" t="s">
        <v>2274</v>
      </c>
      <c r="D145" s="186" t="s">
        <v>4677</v>
      </c>
      <c r="E145" s="210"/>
      <c r="F145" s="74" t="s">
        <v>4071</v>
      </c>
      <c r="G145" s="74" t="s">
        <v>4072</v>
      </c>
      <c r="H145" s="178">
        <v>85</v>
      </c>
    </row>
    <row r="146" spans="1:8" ht="25.5" x14ac:dyDescent="0.2">
      <c r="A146" s="12" t="s">
        <v>255</v>
      </c>
      <c r="B146" s="12" t="s">
        <v>4759</v>
      </c>
      <c r="C146" s="48" t="s">
        <v>1380</v>
      </c>
      <c r="D146" s="186" t="s">
        <v>4613</v>
      </c>
      <c r="E146" s="210"/>
      <c r="F146" s="74" t="s">
        <v>4073</v>
      </c>
      <c r="G146" s="74" t="s">
        <v>4074</v>
      </c>
      <c r="H146" s="178">
        <v>85</v>
      </c>
    </row>
    <row r="147" spans="1:8" x14ac:dyDescent="0.2">
      <c r="A147" s="12" t="s">
        <v>1540</v>
      </c>
      <c r="B147" s="12" t="s">
        <v>4776</v>
      </c>
      <c r="C147" s="48" t="s">
        <v>1541</v>
      </c>
      <c r="D147" s="186" t="s">
        <v>4629</v>
      </c>
      <c r="E147" s="210"/>
      <c r="F147" s="74" t="s">
        <v>4075</v>
      </c>
      <c r="G147" s="74" t="s">
        <v>4077</v>
      </c>
      <c r="H147" s="178">
        <v>85</v>
      </c>
    </row>
    <row r="148" spans="1:8" ht="38.25" x14ac:dyDescent="0.2">
      <c r="A148" s="12" t="s">
        <v>1437</v>
      </c>
      <c r="B148" s="12" t="s">
        <v>4764</v>
      </c>
      <c r="C148" s="48" t="s">
        <v>1438</v>
      </c>
      <c r="D148" s="186" t="s">
        <v>4618</v>
      </c>
      <c r="E148" s="210"/>
      <c r="F148" s="74" t="s">
        <v>4078</v>
      </c>
      <c r="G148" s="74" t="s">
        <v>4079</v>
      </c>
      <c r="H148" s="178" t="s">
        <v>3980</v>
      </c>
    </row>
    <row r="149" spans="1:8" ht="25.5" x14ac:dyDescent="0.2">
      <c r="A149" s="12" t="s">
        <v>2289</v>
      </c>
      <c r="B149" s="12" t="s">
        <v>4838</v>
      </c>
      <c r="C149" s="48" t="s">
        <v>2290</v>
      </c>
      <c r="D149" s="186" t="s">
        <v>4680</v>
      </c>
      <c r="E149" s="210"/>
      <c r="F149" s="74" t="s">
        <v>4080</v>
      </c>
      <c r="G149" s="74" t="s">
        <v>4081</v>
      </c>
      <c r="H149" s="178" t="s">
        <v>4061</v>
      </c>
    </row>
    <row r="150" spans="1:8" ht="38.25" x14ac:dyDescent="0.2">
      <c r="A150" s="12" t="s">
        <v>1788</v>
      </c>
      <c r="B150" s="12" t="s">
        <v>4798</v>
      </c>
      <c r="C150" s="48" t="s">
        <v>1789</v>
      </c>
      <c r="D150" s="186" t="s">
        <v>4650</v>
      </c>
      <c r="E150" s="210"/>
      <c r="F150" s="74" t="s">
        <v>4414</v>
      </c>
      <c r="G150" s="74" t="s">
        <v>4415</v>
      </c>
      <c r="H150" s="178" t="s">
        <v>4413</v>
      </c>
    </row>
    <row r="151" spans="1:8" ht="38.25" x14ac:dyDescent="0.2">
      <c r="A151" s="12" t="s">
        <v>2618</v>
      </c>
      <c r="B151" s="12" t="s">
        <v>4863</v>
      </c>
      <c r="C151" s="48" t="s">
        <v>2619</v>
      </c>
      <c r="D151" s="186" t="s">
        <v>4697</v>
      </c>
      <c r="E151" s="210"/>
      <c r="F151" s="74" t="s">
        <v>4082</v>
      </c>
      <c r="G151" s="74" t="s">
        <v>4083</v>
      </c>
      <c r="H151" s="178" t="s">
        <v>3980</v>
      </c>
    </row>
    <row r="152" spans="1:8" ht="25.5" x14ac:dyDescent="0.2">
      <c r="A152" s="12" t="s">
        <v>950</v>
      </c>
      <c r="B152" s="12" t="s">
        <v>4726</v>
      </c>
      <c r="C152" s="48" t="s">
        <v>951</v>
      </c>
      <c r="D152" s="186">
        <v>44</v>
      </c>
      <c r="E152" s="210"/>
      <c r="F152" s="74" t="s">
        <v>4416</v>
      </c>
      <c r="G152" s="74" t="s">
        <v>4417</v>
      </c>
      <c r="H152" s="178" t="s">
        <v>4413</v>
      </c>
    </row>
    <row r="153" spans="1:8" ht="38.25" x14ac:dyDescent="0.2">
      <c r="A153" s="12" t="s">
        <v>620</v>
      </c>
      <c r="B153" s="12" t="s">
        <v>4707</v>
      </c>
      <c r="C153" s="48" t="s">
        <v>621</v>
      </c>
      <c r="D153" s="186" t="s">
        <v>4568</v>
      </c>
      <c r="E153" s="210"/>
      <c r="F153" s="74" t="s">
        <v>4084</v>
      </c>
      <c r="G153" s="74" t="s">
        <v>4085</v>
      </c>
      <c r="H153" s="178" t="s">
        <v>3917</v>
      </c>
    </row>
    <row r="154" spans="1:8" x14ac:dyDescent="0.2">
      <c r="A154" s="12" t="s">
        <v>606</v>
      </c>
      <c r="B154" s="12" t="s">
        <v>4707</v>
      </c>
      <c r="C154" s="48" t="s">
        <v>607</v>
      </c>
      <c r="D154" s="186" t="s">
        <v>4564</v>
      </c>
      <c r="E154" s="210"/>
      <c r="F154" s="74" t="s">
        <v>4418</v>
      </c>
      <c r="G154" s="74" t="s">
        <v>4419</v>
      </c>
      <c r="H154" s="178" t="s">
        <v>4413</v>
      </c>
    </row>
    <row r="155" spans="1:8" ht="25.5" x14ac:dyDescent="0.2">
      <c r="A155" s="12" t="s">
        <v>782</v>
      </c>
      <c r="B155" s="12" t="s">
        <v>4713</v>
      </c>
      <c r="C155" s="48" t="s">
        <v>783</v>
      </c>
      <c r="D155" s="186" t="s">
        <v>4575</v>
      </c>
      <c r="E155" s="210"/>
      <c r="F155" s="74" t="s">
        <v>4086</v>
      </c>
      <c r="G155" s="74" t="s">
        <v>4087</v>
      </c>
      <c r="H155" s="178" t="s">
        <v>3847</v>
      </c>
    </row>
    <row r="156" spans="1:8" ht="25.5" x14ac:dyDescent="0.2">
      <c r="A156" s="12" t="s">
        <v>2040</v>
      </c>
      <c r="B156" s="12" t="s">
        <v>4817</v>
      </c>
      <c r="C156" s="48" t="s">
        <v>2041</v>
      </c>
      <c r="D156" s="186">
        <v>212</v>
      </c>
      <c r="E156" s="210"/>
      <c r="F156" s="74" t="s">
        <v>4088</v>
      </c>
      <c r="G156" s="74" t="s">
        <v>4089</v>
      </c>
      <c r="H156" s="178" t="s">
        <v>4044</v>
      </c>
    </row>
    <row r="157" spans="1:8" ht="51" x14ac:dyDescent="0.2">
      <c r="A157" s="12" t="s">
        <v>944</v>
      </c>
      <c r="B157" s="12" t="s">
        <v>4725</v>
      </c>
      <c r="C157" s="48" t="s">
        <v>945</v>
      </c>
      <c r="D157" s="186">
        <v>44</v>
      </c>
      <c r="E157" s="210"/>
      <c r="F157" s="74" t="s">
        <v>4420</v>
      </c>
      <c r="G157" s="74" t="s">
        <v>4421</v>
      </c>
      <c r="H157" s="178" t="s">
        <v>4413</v>
      </c>
    </row>
    <row r="158" spans="1:8" ht="25.5" x14ac:dyDescent="0.2">
      <c r="A158" s="12" t="s">
        <v>1401</v>
      </c>
      <c r="B158" s="12" t="s">
        <v>4761</v>
      </c>
      <c r="C158" s="48" t="s">
        <v>1402</v>
      </c>
      <c r="D158" s="186" t="s">
        <v>4613</v>
      </c>
      <c r="E158" s="210"/>
      <c r="F158" s="74" t="s">
        <v>4422</v>
      </c>
      <c r="G158" s="74" t="s">
        <v>4423</v>
      </c>
      <c r="H158" s="178" t="s">
        <v>4413</v>
      </c>
    </row>
    <row r="159" spans="1:8" ht="38.25" x14ac:dyDescent="0.2">
      <c r="A159" s="12" t="s">
        <v>1889</v>
      </c>
      <c r="B159" s="12" t="s">
        <v>4805</v>
      </c>
      <c r="C159" s="48" t="s">
        <v>1890</v>
      </c>
      <c r="D159" s="186" t="s">
        <v>4657</v>
      </c>
      <c r="E159" s="210"/>
      <c r="F159" s="74" t="s">
        <v>4424</v>
      </c>
      <c r="G159" s="74" t="s">
        <v>4425</v>
      </c>
      <c r="H159" s="178" t="s">
        <v>4413</v>
      </c>
    </row>
    <row r="160" spans="1:8" x14ac:dyDescent="0.2">
      <c r="A160" s="12" t="s">
        <v>2217</v>
      </c>
      <c r="B160" s="12" t="s">
        <v>4831</v>
      </c>
      <c r="C160" s="48" t="s">
        <v>2218</v>
      </c>
      <c r="D160" s="186" t="s">
        <v>4675</v>
      </c>
      <c r="E160" s="210"/>
      <c r="F160" s="74" t="s">
        <v>4090</v>
      </c>
      <c r="G160" s="74" t="s">
        <v>4091</v>
      </c>
      <c r="H160" s="178" t="s">
        <v>4061</v>
      </c>
    </row>
    <row r="161" spans="1:8" x14ac:dyDescent="0.2">
      <c r="A161" s="12" t="s">
        <v>213</v>
      </c>
      <c r="B161" s="12" t="s">
        <v>4710</v>
      </c>
      <c r="C161" s="48" t="s">
        <v>712</v>
      </c>
      <c r="D161" s="186" t="s">
        <v>4572</v>
      </c>
      <c r="E161" s="210"/>
      <c r="F161" s="74" t="s">
        <v>4092</v>
      </c>
      <c r="G161" s="74" t="s">
        <v>4093</v>
      </c>
      <c r="H161" s="178" t="s">
        <v>4003</v>
      </c>
    </row>
    <row r="162" spans="1:8" x14ac:dyDescent="0.2">
      <c r="A162" s="12" t="s">
        <v>2219</v>
      </c>
      <c r="B162" s="12" t="s">
        <v>4831</v>
      </c>
      <c r="C162" s="48" t="s">
        <v>2220</v>
      </c>
      <c r="D162" s="186" t="s">
        <v>4675</v>
      </c>
      <c r="E162" s="210"/>
      <c r="F162" s="74" t="s">
        <v>4481</v>
      </c>
      <c r="G162" s="74" t="s">
        <v>4482</v>
      </c>
      <c r="H162" s="178" t="s">
        <v>4483</v>
      </c>
    </row>
    <row r="163" spans="1:8" ht="25.5" x14ac:dyDescent="0.2">
      <c r="A163" s="12" t="s">
        <v>1294</v>
      </c>
      <c r="B163" s="12" t="s">
        <v>4754</v>
      </c>
      <c r="C163" s="48" t="s">
        <v>1295</v>
      </c>
      <c r="D163" s="186" t="s">
        <v>4611</v>
      </c>
      <c r="E163" s="210"/>
      <c r="F163" s="74" t="s">
        <v>4484</v>
      </c>
      <c r="G163" s="74" t="s">
        <v>4485</v>
      </c>
      <c r="H163" s="178" t="s">
        <v>4483</v>
      </c>
    </row>
    <row r="164" spans="1:8" x14ac:dyDescent="0.2">
      <c r="A164" s="12" t="s">
        <v>2056</v>
      </c>
      <c r="B164" s="12" t="s">
        <v>4818</v>
      </c>
      <c r="C164" s="48" t="s">
        <v>2057</v>
      </c>
      <c r="D164" s="186" t="s">
        <v>4666</v>
      </c>
      <c r="E164" s="210"/>
      <c r="F164" s="74" t="s">
        <v>4426</v>
      </c>
      <c r="G164" s="74" t="s">
        <v>4427</v>
      </c>
      <c r="H164" s="178" t="s">
        <v>4413</v>
      </c>
    </row>
    <row r="165" spans="1:8" ht="38.25" x14ac:dyDescent="0.2">
      <c r="A165" s="12" t="s">
        <v>650</v>
      </c>
      <c r="B165" s="12" t="s">
        <v>4708</v>
      </c>
      <c r="C165" s="48" t="s">
        <v>651</v>
      </c>
      <c r="D165" s="186" t="s">
        <v>4571</v>
      </c>
      <c r="E165" s="210"/>
      <c r="F165" s="74" t="s">
        <v>4094</v>
      </c>
      <c r="G165" s="74" t="s">
        <v>4095</v>
      </c>
      <c r="H165" s="178" t="s">
        <v>4044</v>
      </c>
    </row>
    <row r="166" spans="1:8" ht="25.5" x14ac:dyDescent="0.2">
      <c r="A166" s="12" t="s">
        <v>1340</v>
      </c>
      <c r="B166" s="12" t="s">
        <v>4756</v>
      </c>
      <c r="C166" s="48" t="s">
        <v>1341</v>
      </c>
      <c r="D166" s="186">
        <v>52</v>
      </c>
      <c r="E166" s="210"/>
      <c r="F166" s="74" t="s">
        <v>4096</v>
      </c>
      <c r="G166" s="74" t="s">
        <v>4097</v>
      </c>
      <c r="H166" s="178" t="s">
        <v>4061</v>
      </c>
    </row>
    <row r="167" spans="1:8" ht="38.25" x14ac:dyDescent="0.2">
      <c r="A167" s="12" t="s">
        <v>2388</v>
      </c>
      <c r="B167" s="12" t="s">
        <v>4847</v>
      </c>
      <c r="C167" s="48" t="s">
        <v>2389</v>
      </c>
      <c r="D167" s="186" t="s">
        <v>4664</v>
      </c>
      <c r="E167" s="210"/>
      <c r="F167" s="74" t="s">
        <v>4098</v>
      </c>
      <c r="G167" s="74" t="s">
        <v>4099</v>
      </c>
      <c r="H167" s="178">
        <v>86</v>
      </c>
    </row>
    <row r="168" spans="1:8" x14ac:dyDescent="0.2">
      <c r="A168" s="12" t="s">
        <v>2114</v>
      </c>
      <c r="B168" s="12" t="s">
        <v>4823</v>
      </c>
      <c r="C168" s="48" t="s">
        <v>2115</v>
      </c>
      <c r="D168" s="186" t="s">
        <v>4653</v>
      </c>
      <c r="E168" s="210"/>
      <c r="F168" s="74" t="s">
        <v>4100</v>
      </c>
      <c r="G168" s="74" t="s">
        <v>4101</v>
      </c>
      <c r="H168" s="178" t="s">
        <v>4102</v>
      </c>
    </row>
    <row r="169" spans="1:8" x14ac:dyDescent="0.2">
      <c r="A169" s="12" t="s">
        <v>1129</v>
      </c>
      <c r="B169" s="12" t="s">
        <v>4739</v>
      </c>
      <c r="C169" s="48" t="s">
        <v>1130</v>
      </c>
      <c r="D169" s="186" t="s">
        <v>4604</v>
      </c>
      <c r="E169" s="210"/>
      <c r="F169" s="74" t="s">
        <v>4103</v>
      </c>
      <c r="G169" s="74" t="s">
        <v>4104</v>
      </c>
      <c r="H169" s="178" t="s">
        <v>3847</v>
      </c>
    </row>
    <row r="170" spans="1:8" ht="25.5" x14ac:dyDescent="0.2">
      <c r="A170" s="12" t="s">
        <v>2291</v>
      </c>
      <c r="B170" s="12" t="s">
        <v>4838</v>
      </c>
      <c r="C170" s="48" t="s">
        <v>2292</v>
      </c>
      <c r="D170" s="186" t="s">
        <v>4680</v>
      </c>
      <c r="E170" s="210"/>
      <c r="F170" s="74" t="s">
        <v>4105</v>
      </c>
      <c r="G170" s="74" t="s">
        <v>4106</v>
      </c>
      <c r="H170" s="178" t="s">
        <v>4102</v>
      </c>
    </row>
    <row r="171" spans="1:8" x14ac:dyDescent="0.2">
      <c r="A171" s="12" t="s">
        <v>1776</v>
      </c>
      <c r="B171" s="12" t="s">
        <v>4796</v>
      </c>
      <c r="C171" s="48" t="s">
        <v>1777</v>
      </c>
      <c r="D171" s="186" t="s">
        <v>4600</v>
      </c>
      <c r="E171" s="210"/>
      <c r="F171" s="74" t="s">
        <v>4107</v>
      </c>
      <c r="G171" s="74" t="s">
        <v>4108</v>
      </c>
      <c r="H171" s="178" t="s">
        <v>4019</v>
      </c>
    </row>
    <row r="172" spans="1:8" ht="25.5" x14ac:dyDescent="0.2">
      <c r="A172" s="12" t="s">
        <v>2085</v>
      </c>
      <c r="B172" s="12" t="s">
        <v>4820</v>
      </c>
      <c r="C172" s="48" t="s">
        <v>2086</v>
      </c>
      <c r="D172" s="186">
        <v>213</v>
      </c>
      <c r="E172" s="210"/>
      <c r="F172" s="74" t="s">
        <v>4109</v>
      </c>
      <c r="G172" s="74" t="s">
        <v>4110</v>
      </c>
      <c r="H172" s="178" t="s">
        <v>4102</v>
      </c>
    </row>
    <row r="173" spans="1:8" x14ac:dyDescent="0.2">
      <c r="A173" s="12" t="s">
        <v>804</v>
      </c>
      <c r="B173" s="12" t="s">
        <v>4714</v>
      </c>
      <c r="C173" s="48" t="s">
        <v>805</v>
      </c>
      <c r="D173" s="186" t="s">
        <v>4582</v>
      </c>
      <c r="E173" s="210"/>
      <c r="F173" s="74" t="s">
        <v>4111</v>
      </c>
      <c r="G173" s="74" t="s">
        <v>4112</v>
      </c>
      <c r="H173" s="178">
        <v>86</v>
      </c>
    </row>
    <row r="174" spans="1:8" ht="51" x14ac:dyDescent="0.2">
      <c r="A174" s="12" t="s">
        <v>1427</v>
      </c>
      <c r="B174" s="12" t="s">
        <v>4763</v>
      </c>
      <c r="C174" s="48" t="s">
        <v>1428</v>
      </c>
      <c r="D174" s="186" t="s">
        <v>4611</v>
      </c>
      <c r="E174" s="210"/>
      <c r="F174" s="74" t="s">
        <v>4113</v>
      </c>
      <c r="G174" s="74" t="s">
        <v>4112</v>
      </c>
      <c r="H174" s="178">
        <v>86</v>
      </c>
    </row>
    <row r="175" spans="1:8" x14ac:dyDescent="0.2">
      <c r="A175" s="12" t="s">
        <v>1869</v>
      </c>
      <c r="B175" s="12" t="s">
        <v>4804</v>
      </c>
      <c r="C175" s="48" t="s">
        <v>1870</v>
      </c>
      <c r="D175" s="186" t="s">
        <v>4655</v>
      </c>
      <c r="E175" s="210"/>
      <c r="F175" s="74" t="s">
        <v>4114</v>
      </c>
      <c r="G175" s="74" t="s">
        <v>4112</v>
      </c>
      <c r="H175" s="178">
        <v>86</v>
      </c>
    </row>
    <row r="176" spans="1:8" ht="63.75" x14ac:dyDescent="0.2">
      <c r="A176" s="12" t="s">
        <v>1037</v>
      </c>
      <c r="B176" s="12" t="s">
        <v>4732</v>
      </c>
      <c r="C176" s="48" t="s">
        <v>1038</v>
      </c>
      <c r="D176" s="186" t="s">
        <v>4595</v>
      </c>
      <c r="E176" s="210"/>
      <c r="F176" s="74" t="s">
        <v>4428</v>
      </c>
      <c r="G176" s="74" t="s">
        <v>4429</v>
      </c>
      <c r="H176" s="178" t="s">
        <v>4413</v>
      </c>
    </row>
    <row r="177" spans="1:8" x14ac:dyDescent="0.2">
      <c r="A177" s="12" t="s">
        <v>1139</v>
      </c>
      <c r="B177" s="12" t="s">
        <v>4740</v>
      </c>
      <c r="C177" s="48" t="s">
        <v>1140</v>
      </c>
      <c r="D177" s="186" t="s">
        <v>4597</v>
      </c>
      <c r="E177" s="210"/>
      <c r="F177" s="74" t="s">
        <v>4115</v>
      </c>
      <c r="G177" s="74" t="s">
        <v>4116</v>
      </c>
      <c r="H177" s="178" t="s">
        <v>3847</v>
      </c>
    </row>
    <row r="178" spans="1:8" ht="51" x14ac:dyDescent="0.2">
      <c r="A178" s="12" t="s">
        <v>2249</v>
      </c>
      <c r="B178" s="12" t="s">
        <v>4834</v>
      </c>
      <c r="C178" s="48" t="s">
        <v>2250</v>
      </c>
      <c r="D178" s="186" t="s">
        <v>4676</v>
      </c>
      <c r="E178" s="210"/>
      <c r="F178" s="74" t="s">
        <v>4501</v>
      </c>
      <c r="G178" s="74" t="s">
        <v>4502</v>
      </c>
      <c r="H178" s="178" t="s">
        <v>4503</v>
      </c>
    </row>
    <row r="179" spans="1:8" ht="38.25" x14ac:dyDescent="0.2">
      <c r="A179" s="12" t="s">
        <v>1627</v>
      </c>
      <c r="B179" s="12" t="s">
        <v>4785</v>
      </c>
      <c r="C179" s="48" t="s">
        <v>1628</v>
      </c>
      <c r="D179" s="186" t="s">
        <v>4638</v>
      </c>
      <c r="E179" s="210"/>
      <c r="F179" s="74" t="s">
        <v>4076</v>
      </c>
      <c r="G179" s="74" t="s">
        <v>4117</v>
      </c>
      <c r="H179" s="178">
        <v>86</v>
      </c>
    </row>
    <row r="180" spans="1:8" x14ac:dyDescent="0.2">
      <c r="A180" s="12" t="s">
        <v>762</v>
      </c>
      <c r="B180" s="12" t="s">
        <v>4712</v>
      </c>
      <c r="C180" s="48" t="s">
        <v>763</v>
      </c>
      <c r="D180" s="186">
        <v>101</v>
      </c>
      <c r="E180" s="210"/>
      <c r="F180" s="74" t="s">
        <v>4118</v>
      </c>
      <c r="G180" s="74" t="s">
        <v>4119</v>
      </c>
      <c r="H180" s="178" t="s">
        <v>4061</v>
      </c>
    </row>
    <row r="181" spans="1:8" ht="38.25" x14ac:dyDescent="0.2">
      <c r="A181" s="12" t="s">
        <v>1871</v>
      </c>
      <c r="B181" s="12" t="s">
        <v>4804</v>
      </c>
      <c r="C181" s="48" t="s">
        <v>1872</v>
      </c>
      <c r="D181" s="186" t="s">
        <v>4655</v>
      </c>
      <c r="E181" s="210"/>
      <c r="F181" s="74" t="s">
        <v>4120</v>
      </c>
      <c r="G181" s="74" t="s">
        <v>4121</v>
      </c>
      <c r="H181" s="178">
        <v>86</v>
      </c>
    </row>
    <row r="182" spans="1:8" ht="25.5" x14ac:dyDescent="0.2">
      <c r="A182" s="12" t="s">
        <v>681</v>
      </c>
      <c r="B182" s="12" t="s">
        <v>4709</v>
      </c>
      <c r="C182" s="48" t="s">
        <v>682</v>
      </c>
      <c r="D182" s="186" t="s">
        <v>4566</v>
      </c>
      <c r="E182" s="210"/>
      <c r="F182" s="74" t="s">
        <v>4122</v>
      </c>
      <c r="G182" s="74" t="s">
        <v>4123</v>
      </c>
      <c r="H182" s="178" t="s">
        <v>3917</v>
      </c>
    </row>
    <row r="183" spans="1:8" ht="51" x14ac:dyDescent="0.2">
      <c r="A183" s="12" t="s">
        <v>2396</v>
      </c>
      <c r="B183" s="12" t="s">
        <v>4848</v>
      </c>
      <c r="C183" s="48" t="s">
        <v>2397</v>
      </c>
      <c r="D183" s="186" t="s">
        <v>4673</v>
      </c>
      <c r="E183" s="210"/>
      <c r="F183" s="74" t="s">
        <v>4430</v>
      </c>
      <c r="G183" s="74" t="s">
        <v>4431</v>
      </c>
      <c r="H183" s="178" t="s">
        <v>4413</v>
      </c>
    </row>
    <row r="184" spans="1:8" ht="38.25" x14ac:dyDescent="0.2">
      <c r="A184" s="12" t="s">
        <v>2688</v>
      </c>
      <c r="B184" s="12" t="s">
        <v>4869</v>
      </c>
      <c r="C184" s="48" t="s">
        <v>2689</v>
      </c>
      <c r="D184" s="186">
        <v>223</v>
      </c>
      <c r="E184" s="210"/>
      <c r="F184" s="74" t="s">
        <v>4124</v>
      </c>
      <c r="G184" s="74" t="s">
        <v>4125</v>
      </c>
      <c r="H184" s="178" t="s">
        <v>4126</v>
      </c>
    </row>
    <row r="185" spans="1:8" ht="38.25" x14ac:dyDescent="0.2">
      <c r="A185" s="12" t="s">
        <v>2692</v>
      </c>
      <c r="B185" s="12" t="s">
        <v>4869</v>
      </c>
      <c r="C185" s="48" t="s">
        <v>2693</v>
      </c>
      <c r="D185" s="186" t="s">
        <v>4684</v>
      </c>
      <c r="E185" s="210"/>
      <c r="F185" s="74" t="s">
        <v>4127</v>
      </c>
      <c r="G185" s="74" t="s">
        <v>4128</v>
      </c>
      <c r="H185" s="178" t="s">
        <v>4126</v>
      </c>
    </row>
    <row r="186" spans="1:8" ht="25.5" x14ac:dyDescent="0.2">
      <c r="A186" s="12" t="s">
        <v>790</v>
      </c>
      <c r="B186" s="12" t="s">
        <v>4713</v>
      </c>
      <c r="C186" s="48" t="s">
        <v>791</v>
      </c>
      <c r="D186" s="186">
        <v>101</v>
      </c>
      <c r="E186" s="210"/>
      <c r="F186" s="74" t="s">
        <v>4129</v>
      </c>
      <c r="G186" s="74" t="s">
        <v>4130</v>
      </c>
      <c r="H186" s="178" t="s">
        <v>4126</v>
      </c>
    </row>
    <row r="187" spans="1:8" x14ac:dyDescent="0.2">
      <c r="A187" s="12" t="s">
        <v>794</v>
      </c>
      <c r="B187" s="12" t="s">
        <v>4713</v>
      </c>
      <c r="C187" s="48" t="s">
        <v>795</v>
      </c>
      <c r="D187" s="186" t="s">
        <v>4577</v>
      </c>
      <c r="E187" s="210"/>
      <c r="F187" s="74" t="s">
        <v>4131</v>
      </c>
      <c r="G187" s="74" t="s">
        <v>4132</v>
      </c>
      <c r="H187" s="178" t="s">
        <v>4126</v>
      </c>
    </row>
    <row r="188" spans="1:8" ht="25.5" x14ac:dyDescent="0.2">
      <c r="A188" s="12" t="s">
        <v>701</v>
      </c>
      <c r="B188" s="12" t="s">
        <v>4709</v>
      </c>
      <c r="C188" s="48" t="s">
        <v>702</v>
      </c>
      <c r="D188" s="186" t="s">
        <v>4570</v>
      </c>
      <c r="E188" s="210"/>
      <c r="F188" s="74" t="s">
        <v>4133</v>
      </c>
      <c r="G188" s="74" t="s">
        <v>4134</v>
      </c>
      <c r="H188" s="178" t="s">
        <v>4126</v>
      </c>
    </row>
    <row r="189" spans="1:8" x14ac:dyDescent="0.2">
      <c r="A189" s="12" t="s">
        <v>2694</v>
      </c>
      <c r="B189" s="12" t="s">
        <v>4869</v>
      </c>
      <c r="C189" s="48" t="s">
        <v>2695</v>
      </c>
      <c r="D189" s="186">
        <v>223</v>
      </c>
      <c r="E189" s="210"/>
      <c r="F189" s="74" t="s">
        <v>4135</v>
      </c>
      <c r="G189" s="74" t="s">
        <v>4136</v>
      </c>
      <c r="H189" s="178" t="s">
        <v>4126</v>
      </c>
    </row>
    <row r="190" spans="1:8" ht="25.5" x14ac:dyDescent="0.2">
      <c r="A190" s="12" t="s">
        <v>2696</v>
      </c>
      <c r="B190" s="12" t="s">
        <v>4869</v>
      </c>
      <c r="C190" s="48" t="s">
        <v>2697</v>
      </c>
      <c r="D190" s="186">
        <v>223</v>
      </c>
      <c r="E190" s="210"/>
      <c r="F190" s="74" t="s">
        <v>4137</v>
      </c>
      <c r="G190" s="74" t="s">
        <v>4138</v>
      </c>
      <c r="H190" s="178" t="s">
        <v>4126</v>
      </c>
    </row>
    <row r="191" spans="1:8" x14ac:dyDescent="0.2">
      <c r="A191" s="12" t="s">
        <v>685</v>
      </c>
      <c r="B191" s="12" t="s">
        <v>4709</v>
      </c>
      <c r="C191" s="48" t="s">
        <v>686</v>
      </c>
      <c r="D191" s="186" t="s">
        <v>4572</v>
      </c>
      <c r="E191" s="210"/>
      <c r="F191" s="74" t="s">
        <v>4139</v>
      </c>
      <c r="G191" s="74" t="s">
        <v>4140</v>
      </c>
      <c r="H191" s="178" t="s">
        <v>4126</v>
      </c>
    </row>
    <row r="192" spans="1:8" ht="25.5" x14ac:dyDescent="0.2">
      <c r="A192" s="12" t="s">
        <v>1566</v>
      </c>
      <c r="B192" s="12" t="s">
        <v>4779</v>
      </c>
      <c r="C192" s="48" t="s">
        <v>1567</v>
      </c>
      <c r="D192" s="186" t="s">
        <v>4632</v>
      </c>
      <c r="E192" s="210"/>
      <c r="F192" s="74" t="s">
        <v>4141</v>
      </c>
      <c r="G192" s="74" t="s">
        <v>4142</v>
      </c>
      <c r="H192" s="178" t="s">
        <v>4126</v>
      </c>
    </row>
    <row r="193" spans="1:8" ht="25.5" x14ac:dyDescent="0.2">
      <c r="A193" s="12" t="s">
        <v>2698</v>
      </c>
      <c r="B193" s="12" t="s">
        <v>4869</v>
      </c>
      <c r="C193" s="48" t="s">
        <v>2699</v>
      </c>
      <c r="D193" s="186">
        <v>223</v>
      </c>
      <c r="E193" s="210"/>
      <c r="F193" s="74" t="s">
        <v>4143</v>
      </c>
      <c r="G193" s="74" t="s">
        <v>4144</v>
      </c>
      <c r="H193" s="178" t="s">
        <v>4126</v>
      </c>
    </row>
    <row r="194" spans="1:8" ht="25.5" x14ac:dyDescent="0.2">
      <c r="A194" s="12" t="s">
        <v>784</v>
      </c>
      <c r="B194" s="12" t="s">
        <v>4713</v>
      </c>
      <c r="C194" s="48" t="s">
        <v>785</v>
      </c>
      <c r="D194" s="186" t="s">
        <v>4580</v>
      </c>
      <c r="E194" s="210"/>
      <c r="F194" s="74" t="s">
        <v>4145</v>
      </c>
      <c r="G194" s="74" t="s">
        <v>4146</v>
      </c>
      <c r="H194" s="178" t="s">
        <v>4126</v>
      </c>
    </row>
    <row r="195" spans="1:8" ht="25.5" x14ac:dyDescent="0.2">
      <c r="A195" s="12" t="s">
        <v>687</v>
      </c>
      <c r="B195" s="12" t="s">
        <v>4709</v>
      </c>
      <c r="C195" s="48" t="s">
        <v>688</v>
      </c>
      <c r="D195" s="186">
        <v>40</v>
      </c>
      <c r="E195" s="210"/>
      <c r="F195" s="74" t="s">
        <v>4147</v>
      </c>
      <c r="G195" s="74" t="s">
        <v>4148</v>
      </c>
      <c r="H195" s="178" t="s">
        <v>4126</v>
      </c>
    </row>
    <row r="196" spans="1:8" ht="25.5" x14ac:dyDescent="0.2">
      <c r="A196" s="12" t="s">
        <v>683</v>
      </c>
      <c r="B196" s="12" t="s">
        <v>4709</v>
      </c>
      <c r="C196" s="48" t="s">
        <v>684</v>
      </c>
      <c r="D196" s="186">
        <v>40</v>
      </c>
      <c r="E196" s="210"/>
      <c r="F196" s="74" t="s">
        <v>4149</v>
      </c>
      <c r="G196" s="74" t="s">
        <v>4150</v>
      </c>
      <c r="H196" s="178" t="s">
        <v>4126</v>
      </c>
    </row>
    <row r="197" spans="1:8" x14ac:dyDescent="0.2">
      <c r="A197" s="12" t="s">
        <v>2087</v>
      </c>
      <c r="B197" s="12" t="s">
        <v>4820</v>
      </c>
      <c r="C197" s="48" t="s">
        <v>2088</v>
      </c>
      <c r="D197" s="186" t="s">
        <v>4583</v>
      </c>
      <c r="E197" s="210"/>
      <c r="F197" s="74" t="s">
        <v>4151</v>
      </c>
      <c r="G197" s="74" t="s">
        <v>4152</v>
      </c>
      <c r="H197" s="178" t="s">
        <v>4126</v>
      </c>
    </row>
    <row r="198" spans="1:8" ht="25.5" x14ac:dyDescent="0.2">
      <c r="A198" s="12" t="s">
        <v>2192</v>
      </c>
      <c r="B198" s="12" t="s">
        <v>4829</v>
      </c>
      <c r="C198" s="48" t="s">
        <v>2193</v>
      </c>
      <c r="D198" s="186" t="s">
        <v>4659</v>
      </c>
      <c r="E198" s="210"/>
      <c r="F198" s="74" t="s">
        <v>4153</v>
      </c>
      <c r="G198" s="74" t="s">
        <v>4154</v>
      </c>
      <c r="H198" s="178" t="s">
        <v>4126</v>
      </c>
    </row>
    <row r="199" spans="1:8" ht="25.5" x14ac:dyDescent="0.2">
      <c r="A199" s="12" t="s">
        <v>1029</v>
      </c>
      <c r="B199" s="12" t="s">
        <v>4732</v>
      </c>
      <c r="C199" s="48" t="s">
        <v>1030</v>
      </c>
      <c r="D199" s="186">
        <v>46</v>
      </c>
      <c r="E199" s="210"/>
      <c r="F199" s="74" t="s">
        <v>4155</v>
      </c>
      <c r="G199" s="74" t="s">
        <v>4156</v>
      </c>
      <c r="H199" s="178" t="s">
        <v>4126</v>
      </c>
    </row>
    <row r="200" spans="1:8" ht="38.25" x14ac:dyDescent="0.2">
      <c r="A200" s="12" t="s">
        <v>1815</v>
      </c>
      <c r="B200" s="12" t="s">
        <v>4800</v>
      </c>
      <c r="C200" s="48" t="s">
        <v>1816</v>
      </c>
      <c r="D200" s="186" t="s">
        <v>4651</v>
      </c>
      <c r="E200" s="210"/>
      <c r="F200" s="74" t="s">
        <v>4157</v>
      </c>
      <c r="G200" s="74" t="s">
        <v>4158</v>
      </c>
      <c r="H200" s="178" t="s">
        <v>4126</v>
      </c>
    </row>
    <row r="201" spans="1:8" ht="25.5" x14ac:dyDescent="0.2">
      <c r="A201" s="12" t="s">
        <v>2174</v>
      </c>
      <c r="B201" s="12" t="s">
        <v>4828</v>
      </c>
      <c r="C201" s="48" t="s">
        <v>1824</v>
      </c>
      <c r="D201" s="186">
        <v>216</v>
      </c>
      <c r="E201" s="210"/>
      <c r="F201" s="74" t="s">
        <v>4159</v>
      </c>
      <c r="G201" s="74" t="s">
        <v>4160</v>
      </c>
      <c r="H201" s="178" t="s">
        <v>4126</v>
      </c>
    </row>
    <row r="202" spans="1:8" ht="25.5" x14ac:dyDescent="0.2">
      <c r="A202" s="12" t="s">
        <v>1594</v>
      </c>
      <c r="B202" s="12" t="s">
        <v>4782</v>
      </c>
      <c r="C202" s="48" t="s">
        <v>1595</v>
      </c>
      <c r="D202" s="186" t="s">
        <v>4635</v>
      </c>
      <c r="E202" s="210"/>
      <c r="F202" s="74" t="s">
        <v>4161</v>
      </c>
      <c r="G202" s="74" t="s">
        <v>4162</v>
      </c>
      <c r="H202" s="178" t="s">
        <v>4126</v>
      </c>
    </row>
    <row r="203" spans="1:8" ht="25.5" x14ac:dyDescent="0.2">
      <c r="A203" s="12" t="s">
        <v>2175</v>
      </c>
      <c r="B203" s="12" t="s">
        <v>4828</v>
      </c>
      <c r="C203" s="48" t="s">
        <v>2176</v>
      </c>
      <c r="D203" s="186">
        <v>216</v>
      </c>
      <c r="E203" s="210"/>
      <c r="F203" s="74" t="s">
        <v>4163</v>
      </c>
      <c r="G203" s="74" t="s">
        <v>4164</v>
      </c>
      <c r="H203" s="178" t="s">
        <v>4126</v>
      </c>
    </row>
    <row r="204" spans="1:8" ht="25.5" x14ac:dyDescent="0.2">
      <c r="A204" s="12" t="s">
        <v>1200</v>
      </c>
      <c r="B204" s="12" t="s">
        <v>4745</v>
      </c>
      <c r="C204" s="48" t="s">
        <v>1201</v>
      </c>
      <c r="D204" s="186" t="s">
        <v>4602</v>
      </c>
      <c r="E204" s="210"/>
      <c r="F204" s="74" t="s">
        <v>4165</v>
      </c>
      <c r="G204" s="74" t="s">
        <v>4166</v>
      </c>
      <c r="H204" s="178" t="s">
        <v>4126</v>
      </c>
    </row>
    <row r="205" spans="1:8" ht="25.5" x14ac:dyDescent="0.2">
      <c r="A205" s="12" t="s">
        <v>1472</v>
      </c>
      <c r="B205" s="12" t="s">
        <v>4768</v>
      </c>
      <c r="C205" s="48" t="s">
        <v>1473</v>
      </c>
      <c r="D205" s="186" t="s">
        <v>4621</v>
      </c>
      <c r="E205" s="210"/>
      <c r="F205" s="74" t="s">
        <v>4167</v>
      </c>
      <c r="G205" s="74" t="s">
        <v>4168</v>
      </c>
      <c r="H205" s="178" t="s">
        <v>4126</v>
      </c>
    </row>
    <row r="206" spans="1:8" ht="25.5" x14ac:dyDescent="0.2">
      <c r="A206" s="12" t="s">
        <v>652</v>
      </c>
      <c r="B206" s="12" t="s">
        <v>4708</v>
      </c>
      <c r="C206" s="48" t="s">
        <v>653</v>
      </c>
      <c r="D206" s="186" t="s">
        <v>4572</v>
      </c>
      <c r="E206" s="210"/>
      <c r="F206" s="74" t="s">
        <v>4169</v>
      </c>
      <c r="G206" s="74" t="s">
        <v>4170</v>
      </c>
      <c r="H206" s="178" t="s">
        <v>4126</v>
      </c>
    </row>
    <row r="207" spans="1:8" ht="25.5" x14ac:dyDescent="0.2">
      <c r="A207" s="12" t="s">
        <v>2353</v>
      </c>
      <c r="B207" s="12" t="s">
        <v>4843</v>
      </c>
      <c r="C207" s="48" t="s">
        <v>2354</v>
      </c>
      <c r="D207" s="186" t="s">
        <v>4673</v>
      </c>
      <c r="E207" s="210"/>
      <c r="F207" s="74" t="s">
        <v>4171</v>
      </c>
      <c r="G207" s="74" t="s">
        <v>4172</v>
      </c>
      <c r="H207" s="178" t="s">
        <v>4126</v>
      </c>
    </row>
    <row r="208" spans="1:8" x14ac:dyDescent="0.2">
      <c r="A208" s="12" t="s">
        <v>2251</v>
      </c>
      <c r="B208" s="12" t="s">
        <v>4835</v>
      </c>
      <c r="C208" s="48" t="s">
        <v>2252</v>
      </c>
      <c r="D208" s="186" t="s">
        <v>4677</v>
      </c>
      <c r="E208" s="210"/>
      <c r="F208" s="74" t="s">
        <v>4173</v>
      </c>
      <c r="G208" s="74" t="s">
        <v>4174</v>
      </c>
      <c r="H208" s="178" t="s">
        <v>4126</v>
      </c>
    </row>
    <row r="209" spans="1:8" ht="25.5" x14ac:dyDescent="0.2">
      <c r="A209" s="12" t="s">
        <v>1391</v>
      </c>
      <c r="B209" s="12" t="s">
        <v>4760</v>
      </c>
      <c r="C209" s="48" t="s">
        <v>1392</v>
      </c>
      <c r="D209" s="186" t="s">
        <v>4605</v>
      </c>
      <c r="E209" s="210"/>
      <c r="F209" s="74" t="s">
        <v>4069</v>
      </c>
      <c r="G209" s="74" t="s">
        <v>4175</v>
      </c>
      <c r="H209" s="178">
        <v>86</v>
      </c>
    </row>
    <row r="210" spans="1:8" ht="25.5" x14ac:dyDescent="0.2">
      <c r="A210" s="12" t="s">
        <v>2630</v>
      </c>
      <c r="B210" s="12" t="s">
        <v>4864</v>
      </c>
      <c r="C210" s="48" t="s">
        <v>2631</v>
      </c>
      <c r="D210" s="186" t="s">
        <v>4698</v>
      </c>
      <c r="E210" s="210"/>
      <c r="F210" s="74" t="s">
        <v>4176</v>
      </c>
      <c r="G210" s="74" t="s">
        <v>4177</v>
      </c>
      <c r="H210" s="178" t="s">
        <v>4178</v>
      </c>
    </row>
    <row r="211" spans="1:8" ht="38.25" x14ac:dyDescent="0.2">
      <c r="A211" s="12" t="s">
        <v>1342</v>
      </c>
      <c r="B211" s="12" t="s">
        <v>4756</v>
      </c>
      <c r="C211" s="48" t="s">
        <v>1343</v>
      </c>
      <c r="D211" s="186" t="s">
        <v>4605</v>
      </c>
      <c r="E211" s="210"/>
      <c r="F211" s="74" t="s">
        <v>4432</v>
      </c>
      <c r="G211" s="74" t="s">
        <v>4433</v>
      </c>
      <c r="H211" s="178" t="s">
        <v>4413</v>
      </c>
    </row>
    <row r="212" spans="1:8" x14ac:dyDescent="0.2">
      <c r="A212" s="12" t="s">
        <v>1262</v>
      </c>
      <c r="B212" s="12" t="s">
        <v>4751</v>
      </c>
      <c r="C212" s="48" t="s">
        <v>1263</v>
      </c>
      <c r="D212" s="186" t="s">
        <v>4610</v>
      </c>
      <c r="E212" s="210"/>
      <c r="F212" s="74" t="s">
        <v>4179</v>
      </c>
      <c r="G212" s="74" t="s">
        <v>4180</v>
      </c>
      <c r="H212" s="178" t="s">
        <v>4178</v>
      </c>
    </row>
    <row r="213" spans="1:8" ht="38.25" x14ac:dyDescent="0.2">
      <c r="A213" s="12" t="s">
        <v>713</v>
      </c>
      <c r="B213" s="12" t="s">
        <v>4710</v>
      </c>
      <c r="C213" s="48" t="s">
        <v>714</v>
      </c>
      <c r="D213" s="186">
        <v>41</v>
      </c>
      <c r="E213" s="210"/>
      <c r="F213" s="74" t="s">
        <v>4504</v>
      </c>
      <c r="G213" s="74" t="s">
        <v>4505</v>
      </c>
      <c r="H213" s="178" t="s">
        <v>4503</v>
      </c>
    </row>
    <row r="214" spans="1:8" ht="25.5" x14ac:dyDescent="0.2">
      <c r="A214" s="12" t="s">
        <v>907</v>
      </c>
      <c r="B214" s="12" t="s">
        <v>4723</v>
      </c>
      <c r="C214" s="48" t="s">
        <v>908</v>
      </c>
      <c r="D214" s="186">
        <v>43</v>
      </c>
      <c r="E214" s="210"/>
      <c r="F214" s="74" t="s">
        <v>4181</v>
      </c>
      <c r="G214" s="74" t="s">
        <v>4182</v>
      </c>
      <c r="H214" s="178" t="s">
        <v>3998</v>
      </c>
    </row>
    <row r="215" spans="1:8" ht="38.25" x14ac:dyDescent="0.2">
      <c r="A215" s="12" t="s">
        <v>1344</v>
      </c>
      <c r="B215" s="12" t="s">
        <v>4756</v>
      </c>
      <c r="C215" s="48" t="s">
        <v>1345</v>
      </c>
      <c r="D215" s="186">
        <v>52</v>
      </c>
      <c r="E215" s="210"/>
      <c r="F215" s="74" t="s">
        <v>4183</v>
      </c>
      <c r="G215" s="74" t="s">
        <v>4184</v>
      </c>
      <c r="H215" s="178" t="s">
        <v>3889</v>
      </c>
    </row>
    <row r="216" spans="1:8" ht="25.5" x14ac:dyDescent="0.2">
      <c r="A216" s="12" t="s">
        <v>877</v>
      </c>
      <c r="B216" s="12" t="s">
        <v>4720</v>
      </c>
      <c r="C216" s="48" t="s">
        <v>878</v>
      </c>
      <c r="D216" s="186" t="s">
        <v>4590</v>
      </c>
      <c r="E216" s="210"/>
      <c r="F216" s="74" t="s">
        <v>4185</v>
      </c>
      <c r="G216" s="74" t="s">
        <v>4186</v>
      </c>
      <c r="H216" s="178" t="s">
        <v>4187</v>
      </c>
    </row>
    <row r="217" spans="1:8" ht="25.5" x14ac:dyDescent="0.2">
      <c r="A217" s="12" t="s">
        <v>1973</v>
      </c>
      <c r="B217" s="12" t="s">
        <v>4810</v>
      </c>
      <c r="C217" s="48" t="s">
        <v>1974</v>
      </c>
      <c r="D217" s="186" t="s">
        <v>4653</v>
      </c>
      <c r="E217" s="210"/>
      <c r="F217" s="74" t="s">
        <v>4188</v>
      </c>
      <c r="G217" s="74" t="s">
        <v>4189</v>
      </c>
      <c r="H217" s="178" t="s">
        <v>4190</v>
      </c>
    </row>
    <row r="218" spans="1:8" ht="38.25" x14ac:dyDescent="0.2">
      <c r="A218" s="12" t="s">
        <v>2567</v>
      </c>
      <c r="B218" s="12" t="s">
        <v>4860</v>
      </c>
      <c r="C218" s="48" t="s">
        <v>2568</v>
      </c>
      <c r="D218" s="186">
        <v>221</v>
      </c>
      <c r="E218" s="210"/>
      <c r="F218" s="74" t="s">
        <v>4434</v>
      </c>
      <c r="G218" s="74" t="s">
        <v>4435</v>
      </c>
      <c r="H218" s="178" t="s">
        <v>4413</v>
      </c>
    </row>
    <row r="219" spans="1:8" x14ac:dyDescent="0.2">
      <c r="A219" s="12" t="s">
        <v>2716</v>
      </c>
      <c r="B219" s="12" t="s">
        <v>4871</v>
      </c>
      <c r="C219" s="48" t="s">
        <v>2717</v>
      </c>
      <c r="D219" s="186" t="s">
        <v>4704</v>
      </c>
      <c r="E219" s="210"/>
      <c r="F219" s="74" t="s">
        <v>4191</v>
      </c>
      <c r="G219" s="74" t="s">
        <v>4192</v>
      </c>
      <c r="H219" s="178" t="s">
        <v>4126</v>
      </c>
    </row>
    <row r="220" spans="1:8" ht="38.25" x14ac:dyDescent="0.2">
      <c r="A220" s="12" t="s">
        <v>1281</v>
      </c>
      <c r="B220" s="12" t="s">
        <v>4753</v>
      </c>
      <c r="C220" s="48" t="s">
        <v>1282</v>
      </c>
      <c r="D220" s="186" t="s">
        <v>3866</v>
      </c>
      <c r="E220" s="210"/>
      <c r="F220" s="74" t="s">
        <v>4506</v>
      </c>
      <c r="G220" s="74" t="s">
        <v>4507</v>
      </c>
      <c r="H220" s="178" t="s">
        <v>4503</v>
      </c>
    </row>
    <row r="221" spans="1:8" x14ac:dyDescent="0.2">
      <c r="A221" s="12" t="s">
        <v>449</v>
      </c>
      <c r="B221" s="12" t="s">
        <v>4772</v>
      </c>
      <c r="C221" s="48" t="s">
        <v>1507</v>
      </c>
      <c r="D221" s="186" t="s">
        <v>4626</v>
      </c>
      <c r="E221" s="210"/>
      <c r="F221" s="74" t="s">
        <v>4193</v>
      </c>
      <c r="G221" s="74" t="s">
        <v>4194</v>
      </c>
      <c r="H221" s="178" t="s">
        <v>4195</v>
      </c>
    </row>
    <row r="222" spans="1:8" ht="51" x14ac:dyDescent="0.2">
      <c r="A222" s="12" t="s">
        <v>1419</v>
      </c>
      <c r="B222" s="12" t="s">
        <v>4763</v>
      </c>
      <c r="C222" s="48" t="s">
        <v>1420</v>
      </c>
      <c r="D222" s="186">
        <v>53</v>
      </c>
      <c r="E222" s="210"/>
      <c r="F222" s="74" t="s">
        <v>4196</v>
      </c>
      <c r="G222" s="74" t="s">
        <v>4197</v>
      </c>
      <c r="H222" s="178" t="s">
        <v>4061</v>
      </c>
    </row>
    <row r="223" spans="1:8" x14ac:dyDescent="0.2">
      <c r="A223" s="12" t="s">
        <v>1314</v>
      </c>
      <c r="B223" s="12" t="s">
        <v>4754</v>
      </c>
      <c r="C223" s="48" t="s">
        <v>1315</v>
      </c>
      <c r="D223" s="186" t="s">
        <v>4608</v>
      </c>
      <c r="E223" s="210"/>
      <c r="F223" s="74" t="s">
        <v>4198</v>
      </c>
      <c r="G223" s="74" t="s">
        <v>4199</v>
      </c>
      <c r="H223" s="178" t="s">
        <v>4195</v>
      </c>
    </row>
    <row r="224" spans="1:8" ht="38.25" x14ac:dyDescent="0.2">
      <c r="A224" s="12" t="s">
        <v>2640</v>
      </c>
      <c r="B224" s="12" t="s">
        <v>4865</v>
      </c>
      <c r="C224" s="48" t="s">
        <v>2641</v>
      </c>
      <c r="D224" s="186" t="s">
        <v>4699</v>
      </c>
      <c r="E224" s="210"/>
      <c r="F224" s="74" t="s">
        <v>4200</v>
      </c>
      <c r="G224" s="74" t="s">
        <v>4201</v>
      </c>
      <c r="H224" s="178" t="s">
        <v>4044</v>
      </c>
    </row>
    <row r="225" spans="1:8" x14ac:dyDescent="0.2">
      <c r="A225" s="12" t="s">
        <v>2390</v>
      </c>
      <c r="B225" s="12" t="s">
        <v>4847</v>
      </c>
      <c r="C225" s="48" t="s">
        <v>2391</v>
      </c>
      <c r="D225" s="186" t="s">
        <v>4664</v>
      </c>
      <c r="E225" s="210"/>
      <c r="F225" s="74" t="s">
        <v>4202</v>
      </c>
      <c r="G225" s="74" t="s">
        <v>4203</v>
      </c>
      <c r="H225" s="178" t="s">
        <v>4044</v>
      </c>
    </row>
    <row r="226" spans="1:8" ht="25.5" x14ac:dyDescent="0.2">
      <c r="A226" s="12" t="s">
        <v>1169</v>
      </c>
      <c r="B226" s="12" t="s">
        <v>4743</v>
      </c>
      <c r="C226" s="48" t="s">
        <v>1170</v>
      </c>
      <c r="D226" s="186" t="s">
        <v>4598</v>
      </c>
      <c r="E226" s="210"/>
      <c r="F226" s="74" t="s">
        <v>4436</v>
      </c>
      <c r="G226" s="74" t="s">
        <v>4437</v>
      </c>
      <c r="H226" s="178" t="s">
        <v>4438</v>
      </c>
    </row>
    <row r="227" spans="1:8" ht="38.25" x14ac:dyDescent="0.2">
      <c r="A227" s="12" t="s">
        <v>2331</v>
      </c>
      <c r="B227" s="12" t="s">
        <v>4841</v>
      </c>
      <c r="C227" s="48" t="s">
        <v>2332</v>
      </c>
      <c r="D227" s="186" t="s">
        <v>4672</v>
      </c>
      <c r="E227" s="210"/>
      <c r="F227" s="74" t="s">
        <v>4439</v>
      </c>
      <c r="G227" s="74" t="s">
        <v>4440</v>
      </c>
      <c r="H227" s="178" t="s">
        <v>4438</v>
      </c>
    </row>
    <row r="228" spans="1:8" ht="51" x14ac:dyDescent="0.2">
      <c r="A228" s="12" t="s">
        <v>897</v>
      </c>
      <c r="B228" s="12" t="s">
        <v>4722</v>
      </c>
      <c r="C228" s="48" t="s">
        <v>898</v>
      </c>
      <c r="D228" s="186" t="s">
        <v>4574</v>
      </c>
      <c r="E228" s="210"/>
      <c r="F228" s="74" t="s">
        <v>3928</v>
      </c>
      <c r="G228" s="74" t="s">
        <v>4204</v>
      </c>
      <c r="H228" s="178">
        <v>87</v>
      </c>
    </row>
    <row r="229" spans="1:8" ht="51" x14ac:dyDescent="0.2">
      <c r="A229" s="12" t="s">
        <v>1953</v>
      </c>
      <c r="B229" s="12" t="s">
        <v>4809</v>
      </c>
      <c r="C229" s="48" t="s">
        <v>1954</v>
      </c>
      <c r="D229" s="186" t="s">
        <v>4646</v>
      </c>
      <c r="E229" s="210"/>
      <c r="F229" s="74" t="s">
        <v>4205</v>
      </c>
      <c r="G229" s="74" t="s">
        <v>4206</v>
      </c>
      <c r="H229" s="178" t="s">
        <v>4187</v>
      </c>
    </row>
    <row r="230" spans="1:8" ht="51" x14ac:dyDescent="0.2">
      <c r="A230" s="12" t="s">
        <v>1957</v>
      </c>
      <c r="B230" s="12" t="s">
        <v>4809</v>
      </c>
      <c r="C230" s="48" t="s">
        <v>1958</v>
      </c>
      <c r="D230" s="186" t="s">
        <v>4646</v>
      </c>
      <c r="E230" s="210"/>
      <c r="F230" s="74" t="s">
        <v>4207</v>
      </c>
      <c r="G230" s="74" t="s">
        <v>4208</v>
      </c>
      <c r="H230" s="178" t="s">
        <v>4187</v>
      </c>
    </row>
    <row r="231" spans="1:8" ht="25.5" x14ac:dyDescent="0.2">
      <c r="A231" s="12" t="s">
        <v>1363</v>
      </c>
      <c r="B231" s="12" t="s">
        <v>4757</v>
      </c>
      <c r="C231" s="48" t="s">
        <v>1364</v>
      </c>
      <c r="D231" s="186" t="s">
        <v>4606</v>
      </c>
      <c r="E231" s="210"/>
      <c r="F231" s="74" t="s">
        <v>2191</v>
      </c>
      <c r="G231" s="74" t="s">
        <v>4209</v>
      </c>
      <c r="H231" s="178" t="s">
        <v>4195</v>
      </c>
    </row>
    <row r="232" spans="1:8" ht="38.25" x14ac:dyDescent="0.2">
      <c r="A232" s="12" t="s">
        <v>866</v>
      </c>
      <c r="B232" s="12" t="s">
        <v>4719</v>
      </c>
      <c r="C232" s="48" t="s">
        <v>867</v>
      </c>
      <c r="D232" s="186" t="s">
        <v>4587</v>
      </c>
      <c r="E232" s="210"/>
      <c r="F232" s="74" t="s">
        <v>4441</v>
      </c>
      <c r="G232" s="74" t="s">
        <v>4442</v>
      </c>
      <c r="H232" s="178" t="s">
        <v>4438</v>
      </c>
    </row>
    <row r="233" spans="1:8" x14ac:dyDescent="0.2">
      <c r="A233" s="12" t="s">
        <v>2518</v>
      </c>
      <c r="B233" s="12" t="s">
        <v>4857</v>
      </c>
      <c r="C233" s="48" t="s">
        <v>2519</v>
      </c>
      <c r="D233" s="186" t="s">
        <v>4691</v>
      </c>
      <c r="E233" s="210"/>
      <c r="F233" s="74" t="s">
        <v>3994</v>
      </c>
      <c r="G233" s="74" t="s">
        <v>4210</v>
      </c>
      <c r="H233" s="178">
        <v>87</v>
      </c>
    </row>
    <row r="234" spans="1:8" ht="51" x14ac:dyDescent="0.2">
      <c r="A234" s="12" t="s">
        <v>1429</v>
      </c>
      <c r="B234" s="12" t="s">
        <v>4763</v>
      </c>
      <c r="C234" s="48" t="s">
        <v>1430</v>
      </c>
      <c r="D234" s="186" t="s">
        <v>4608</v>
      </c>
      <c r="E234" s="210"/>
      <c r="F234" s="74" t="s">
        <v>4211</v>
      </c>
      <c r="G234" s="74" t="s">
        <v>4212</v>
      </c>
      <c r="H234" s="178" t="s">
        <v>4102</v>
      </c>
    </row>
    <row r="235" spans="1:8" x14ac:dyDescent="0.2">
      <c r="A235" s="12" t="s">
        <v>1653</v>
      </c>
      <c r="B235" s="12" t="s">
        <v>4788</v>
      </c>
      <c r="C235" s="48" t="s">
        <v>1654</v>
      </c>
      <c r="D235" s="186" t="s">
        <v>4641</v>
      </c>
      <c r="E235" s="210"/>
      <c r="F235" s="74" t="s">
        <v>3906</v>
      </c>
      <c r="G235" s="74" t="s">
        <v>4213</v>
      </c>
      <c r="H235" s="178">
        <v>87</v>
      </c>
    </row>
    <row r="236" spans="1:8" ht="25.5" x14ac:dyDescent="0.2">
      <c r="A236" s="12" t="s">
        <v>730</v>
      </c>
      <c r="B236" s="12" t="s">
        <v>4711</v>
      </c>
      <c r="C236" s="48" t="s">
        <v>731</v>
      </c>
      <c r="D236" s="186">
        <v>100</v>
      </c>
      <c r="E236" s="210"/>
      <c r="F236" s="74" t="s">
        <v>4214</v>
      </c>
      <c r="G236" s="74" t="s">
        <v>4215</v>
      </c>
      <c r="H236" s="178" t="s">
        <v>4102</v>
      </c>
    </row>
    <row r="237" spans="1:8" x14ac:dyDescent="0.2">
      <c r="A237" s="12" t="s">
        <v>2552</v>
      </c>
      <c r="B237" s="12" t="s">
        <v>4859</v>
      </c>
      <c r="C237" s="48" t="s">
        <v>2553</v>
      </c>
      <c r="D237" s="186" t="s">
        <v>4683</v>
      </c>
      <c r="E237" s="210"/>
      <c r="F237" s="74" t="s">
        <v>4216</v>
      </c>
      <c r="G237" s="74" t="s">
        <v>4217</v>
      </c>
      <c r="H237" s="178">
        <v>87</v>
      </c>
    </row>
    <row r="238" spans="1:8" ht="25.5" x14ac:dyDescent="0.2">
      <c r="A238" s="12" t="s">
        <v>1033</v>
      </c>
      <c r="B238" s="12" t="s">
        <v>4732</v>
      </c>
      <c r="C238" s="48" t="s">
        <v>1034</v>
      </c>
      <c r="D238" s="186">
        <v>46</v>
      </c>
      <c r="E238" s="210"/>
      <c r="F238" s="74" t="s">
        <v>4218</v>
      </c>
      <c r="G238" s="74" t="s">
        <v>4219</v>
      </c>
      <c r="H238" s="178" t="s">
        <v>4190</v>
      </c>
    </row>
    <row r="239" spans="1:8" x14ac:dyDescent="0.2">
      <c r="A239" s="12" t="s">
        <v>933</v>
      </c>
      <c r="B239" s="12" t="s">
        <v>4725</v>
      </c>
      <c r="C239" s="48" t="s">
        <v>934</v>
      </c>
      <c r="D239" s="186">
        <v>44</v>
      </c>
      <c r="E239" s="210"/>
      <c r="F239" s="74" t="s">
        <v>4220</v>
      </c>
      <c r="G239" s="74" t="s">
        <v>4221</v>
      </c>
      <c r="H239" s="178">
        <v>87</v>
      </c>
    </row>
    <row r="240" spans="1:8" x14ac:dyDescent="0.2">
      <c r="A240" s="12" t="s">
        <v>1655</v>
      </c>
      <c r="B240" s="12" t="s">
        <v>4788</v>
      </c>
      <c r="C240" s="48" t="s">
        <v>1656</v>
      </c>
      <c r="D240" s="186" t="s">
        <v>4641</v>
      </c>
      <c r="E240" s="210"/>
      <c r="F240" s="74" t="s">
        <v>4222</v>
      </c>
      <c r="G240" s="74" t="s">
        <v>4223</v>
      </c>
      <c r="H240" s="178" t="s">
        <v>4195</v>
      </c>
    </row>
    <row r="241" spans="1:8" x14ac:dyDescent="0.2">
      <c r="A241" s="12" t="s">
        <v>808</v>
      </c>
      <c r="B241" s="12" t="s">
        <v>4714</v>
      </c>
      <c r="C241" s="48" t="s">
        <v>809</v>
      </c>
      <c r="D241" s="186" t="s">
        <v>4582</v>
      </c>
      <c r="E241" s="210"/>
      <c r="F241" s="74" t="s">
        <v>4224</v>
      </c>
      <c r="G241" s="74" t="s">
        <v>4225</v>
      </c>
      <c r="H241" s="178" t="s">
        <v>3998</v>
      </c>
    </row>
    <row r="242" spans="1:8" ht="25.5" x14ac:dyDescent="0.2">
      <c r="A242" s="12" t="s">
        <v>2141</v>
      </c>
      <c r="B242" s="12" t="s">
        <v>4826</v>
      </c>
      <c r="C242" s="48" t="s">
        <v>2142</v>
      </c>
      <c r="D242" s="186" t="s">
        <v>4670</v>
      </c>
      <c r="E242" s="210"/>
      <c r="F242" s="74" t="s">
        <v>4443</v>
      </c>
      <c r="G242" s="74" t="s">
        <v>4444</v>
      </c>
      <c r="H242" s="178" t="s">
        <v>4438</v>
      </c>
    </row>
    <row r="243" spans="1:8" ht="25.5" x14ac:dyDescent="0.2">
      <c r="A243" s="12" t="s">
        <v>1873</v>
      </c>
      <c r="B243" s="12" t="s">
        <v>4804</v>
      </c>
      <c r="C243" s="48" t="s">
        <v>1874</v>
      </c>
      <c r="D243" s="186" t="s">
        <v>4655</v>
      </c>
      <c r="E243" s="210"/>
      <c r="F243" s="74" t="s">
        <v>4445</v>
      </c>
      <c r="G243" s="74" t="s">
        <v>4446</v>
      </c>
      <c r="H243" s="178" t="s">
        <v>4438</v>
      </c>
    </row>
    <row r="244" spans="1:8" ht="25.5" x14ac:dyDescent="0.2">
      <c r="A244" s="12" t="s">
        <v>980</v>
      </c>
      <c r="B244" s="12" t="s">
        <v>4728</v>
      </c>
      <c r="C244" s="48" t="s">
        <v>981</v>
      </c>
      <c r="D244" s="186" t="s">
        <v>4572</v>
      </c>
      <c r="E244" s="210"/>
      <c r="F244" s="74" t="s">
        <v>82</v>
      </c>
      <c r="G244" s="74" t="s">
        <v>4226</v>
      </c>
      <c r="H244" s="178">
        <v>87</v>
      </c>
    </row>
    <row r="245" spans="1:8" ht="25.5" x14ac:dyDescent="0.2">
      <c r="A245" s="12" t="s">
        <v>2428</v>
      </c>
      <c r="B245" s="12" t="s">
        <v>4851</v>
      </c>
      <c r="C245" s="48" t="s">
        <v>2429</v>
      </c>
      <c r="D245" s="186">
        <v>218</v>
      </c>
      <c r="E245" s="210"/>
      <c r="F245" s="74" t="s">
        <v>4227</v>
      </c>
      <c r="G245" s="74" t="s">
        <v>4228</v>
      </c>
      <c r="H245" s="178" t="s">
        <v>4102</v>
      </c>
    </row>
    <row r="246" spans="1:8" x14ac:dyDescent="0.2">
      <c r="A246" s="12" t="s">
        <v>1768</v>
      </c>
      <c r="B246" s="12" t="s">
        <v>4796</v>
      </c>
      <c r="C246" s="48" t="s">
        <v>1769</v>
      </c>
      <c r="D246" s="186">
        <v>207</v>
      </c>
      <c r="E246" s="210"/>
      <c r="F246" s="74" t="s">
        <v>4229</v>
      </c>
      <c r="G246" s="74" t="s">
        <v>4230</v>
      </c>
      <c r="H246" s="178" t="s">
        <v>4003</v>
      </c>
    </row>
    <row r="247" spans="1:8" ht="38.25" x14ac:dyDescent="0.2">
      <c r="A247" s="12" t="s">
        <v>854</v>
      </c>
      <c r="B247" s="12" t="s">
        <v>4718</v>
      </c>
      <c r="C247" s="48" t="s">
        <v>855</v>
      </c>
      <c r="D247" s="186" t="s">
        <v>4568</v>
      </c>
      <c r="E247" s="210"/>
      <c r="F247" s="74" t="s">
        <v>4238</v>
      </c>
      <c r="G247" s="74" t="s">
        <v>4239</v>
      </c>
      <c r="H247" s="178" t="s">
        <v>3998</v>
      </c>
    </row>
    <row r="248" spans="1:8" ht="38.25" x14ac:dyDescent="0.2">
      <c r="A248" s="12" t="s">
        <v>2610</v>
      </c>
      <c r="B248" s="12" t="s">
        <v>4863</v>
      </c>
      <c r="C248" s="48" t="s">
        <v>2611</v>
      </c>
      <c r="D248" s="186" t="s">
        <v>4696</v>
      </c>
      <c r="E248" s="210"/>
      <c r="F248" s="74" t="s">
        <v>4240</v>
      </c>
      <c r="G248" s="74" t="s">
        <v>4241</v>
      </c>
      <c r="H248" s="178">
        <v>88</v>
      </c>
    </row>
    <row r="249" spans="1:8" ht="25.5" x14ac:dyDescent="0.2">
      <c r="A249" s="12" t="s">
        <v>2686</v>
      </c>
      <c r="B249" s="12" t="s">
        <v>4869</v>
      </c>
      <c r="C249" s="48" t="s">
        <v>2687</v>
      </c>
      <c r="D249" s="186" t="s">
        <v>4684</v>
      </c>
      <c r="E249" s="210"/>
      <c r="F249" s="74" t="s">
        <v>369</v>
      </c>
      <c r="G249" s="74" t="s">
        <v>4242</v>
      </c>
      <c r="H249" s="178">
        <v>88</v>
      </c>
    </row>
    <row r="250" spans="1:8" ht="25.5" x14ac:dyDescent="0.2">
      <c r="A250" s="12" t="s">
        <v>786</v>
      </c>
      <c r="B250" s="12" t="s">
        <v>4713</v>
      </c>
      <c r="C250" s="48" t="s">
        <v>787</v>
      </c>
      <c r="D250" s="186" t="s">
        <v>4581</v>
      </c>
      <c r="E250" s="210"/>
      <c r="F250" s="74" t="s">
        <v>4243</v>
      </c>
      <c r="G250" s="74" t="s">
        <v>4244</v>
      </c>
      <c r="H250" s="178" t="s">
        <v>4190</v>
      </c>
    </row>
    <row r="251" spans="1:8" ht="63.75" x14ac:dyDescent="0.2">
      <c r="A251" s="12" t="s">
        <v>2204</v>
      </c>
      <c r="B251" s="12" t="s">
        <v>4830</v>
      </c>
      <c r="C251" s="48" t="s">
        <v>2205</v>
      </c>
      <c r="D251" s="186" t="s">
        <v>4665</v>
      </c>
      <c r="E251" s="210"/>
      <c r="F251" s="74" t="s">
        <v>4447</v>
      </c>
      <c r="G251" s="74" t="s">
        <v>4448</v>
      </c>
      <c r="H251" s="178" t="s">
        <v>4438</v>
      </c>
    </row>
    <row r="252" spans="1:8" ht="25.5" x14ac:dyDescent="0.2">
      <c r="A252" s="12" t="s">
        <v>1346</v>
      </c>
      <c r="B252" s="12" t="s">
        <v>4756</v>
      </c>
      <c r="C252" s="48" t="s">
        <v>1347</v>
      </c>
      <c r="D252" s="186">
        <v>52</v>
      </c>
      <c r="E252" s="210"/>
      <c r="F252" s="74" t="s">
        <v>4245</v>
      </c>
      <c r="G252" s="74" t="s">
        <v>4246</v>
      </c>
      <c r="H252" s="178" t="s">
        <v>4247</v>
      </c>
    </row>
    <row r="253" spans="1:8" ht="38.25" x14ac:dyDescent="0.2">
      <c r="A253" s="12" t="s">
        <v>1827</v>
      </c>
      <c r="B253" s="12" t="s">
        <v>4801</v>
      </c>
      <c r="C253" s="48" t="s">
        <v>1828</v>
      </c>
      <c r="D253" s="186" t="s">
        <v>4647</v>
      </c>
      <c r="E253" s="210"/>
      <c r="F253" s="74" t="s">
        <v>632</v>
      </c>
      <c r="G253" s="74" t="s">
        <v>4248</v>
      </c>
      <c r="H253" s="178" t="s">
        <v>4249</v>
      </c>
    </row>
    <row r="254" spans="1:8" ht="38.25" x14ac:dyDescent="0.2">
      <c r="A254" s="12" t="s">
        <v>1939</v>
      </c>
      <c r="B254" s="12" t="s">
        <v>4808</v>
      </c>
      <c r="C254" s="48" t="s">
        <v>1940</v>
      </c>
      <c r="D254" s="186" t="s">
        <v>4660</v>
      </c>
      <c r="E254" s="210"/>
      <c r="F254" s="74" t="s">
        <v>4250</v>
      </c>
      <c r="G254" s="74" t="s">
        <v>4251</v>
      </c>
      <c r="H254" s="178" t="s">
        <v>4247</v>
      </c>
    </row>
    <row r="255" spans="1:8" x14ac:dyDescent="0.2">
      <c r="A255" s="12" t="s">
        <v>1514</v>
      </c>
      <c r="B255" s="12" t="s">
        <v>4773</v>
      </c>
      <c r="C255" s="48" t="s">
        <v>1515</v>
      </c>
      <c r="D255" s="186" t="s">
        <v>4627</v>
      </c>
      <c r="E255" s="210"/>
      <c r="F255" s="74" t="s">
        <v>4449</v>
      </c>
      <c r="G255" s="74" t="s">
        <v>4450</v>
      </c>
      <c r="H255" s="178" t="s">
        <v>4438</v>
      </c>
    </row>
    <row r="256" spans="1:8" ht="25.5" x14ac:dyDescent="0.2">
      <c r="A256" s="12" t="s">
        <v>2542</v>
      </c>
      <c r="B256" s="12" t="s">
        <v>4858</v>
      </c>
      <c r="C256" s="48" t="s">
        <v>2543</v>
      </c>
      <c r="D256" s="186" t="s">
        <v>4692</v>
      </c>
      <c r="E256" s="210"/>
      <c r="F256" s="74" t="s">
        <v>4541</v>
      </c>
      <c r="G256" s="74" t="s">
        <v>4252</v>
      </c>
      <c r="H256" s="178" t="s">
        <v>4019</v>
      </c>
    </row>
    <row r="257" spans="1:8" ht="38.25" x14ac:dyDescent="0.2">
      <c r="A257" s="12" t="s">
        <v>2642</v>
      </c>
      <c r="B257" s="12" t="s">
        <v>4865</v>
      </c>
      <c r="C257" s="48" t="s">
        <v>2643</v>
      </c>
      <c r="D257" s="186" t="s">
        <v>4699</v>
      </c>
      <c r="E257" s="210"/>
      <c r="F257" s="74" t="s">
        <v>4541</v>
      </c>
      <c r="G257" s="74" t="s">
        <v>4252</v>
      </c>
      <c r="H257" s="178" t="s">
        <v>4019</v>
      </c>
    </row>
    <row r="258" spans="1:8" ht="25.5" x14ac:dyDescent="0.2">
      <c r="A258" s="12" t="s">
        <v>1941</v>
      </c>
      <c r="B258" s="12" t="s">
        <v>4808</v>
      </c>
      <c r="C258" s="48" t="s">
        <v>1942</v>
      </c>
      <c r="D258" s="186" t="s">
        <v>4660</v>
      </c>
      <c r="E258" s="210"/>
      <c r="F258" s="74" t="s">
        <v>4535</v>
      </c>
      <c r="G258" s="74" t="s">
        <v>4252</v>
      </c>
      <c r="H258" s="178" t="s">
        <v>4019</v>
      </c>
    </row>
    <row r="259" spans="1:8" ht="25.5" x14ac:dyDescent="0.2">
      <c r="A259" s="12" t="s">
        <v>1707</v>
      </c>
      <c r="B259" s="12" t="s">
        <v>4792</v>
      </c>
      <c r="C259" s="48" t="s">
        <v>1708</v>
      </c>
      <c r="D259" s="186" t="s">
        <v>4644</v>
      </c>
      <c r="E259" s="210"/>
      <c r="F259" s="74" t="s">
        <v>4536</v>
      </c>
      <c r="G259" s="74" t="s">
        <v>4252</v>
      </c>
      <c r="H259" s="178" t="s">
        <v>4019</v>
      </c>
    </row>
    <row r="260" spans="1:8" ht="25.5" x14ac:dyDescent="0.2">
      <c r="A260" s="12" t="s">
        <v>2520</v>
      </c>
      <c r="B260" s="12" t="s">
        <v>4857</v>
      </c>
      <c r="C260" s="48" t="s">
        <v>2521</v>
      </c>
      <c r="D260" s="186" t="s">
        <v>4691</v>
      </c>
      <c r="E260" s="210"/>
      <c r="F260" s="74" t="s">
        <v>4537</v>
      </c>
      <c r="G260" s="74" t="s">
        <v>4252</v>
      </c>
      <c r="H260" s="178" t="s">
        <v>4019</v>
      </c>
    </row>
    <row r="261" spans="1:8" ht="25.5" x14ac:dyDescent="0.2">
      <c r="A261" s="12" t="s">
        <v>2522</v>
      </c>
      <c r="B261" s="12" t="s">
        <v>4857</v>
      </c>
      <c r="C261" s="48" t="s">
        <v>2523</v>
      </c>
      <c r="D261" s="186" t="s">
        <v>4691</v>
      </c>
      <c r="E261" s="210"/>
      <c r="F261" s="74" t="s">
        <v>4538</v>
      </c>
      <c r="G261" s="74" t="s">
        <v>4252</v>
      </c>
      <c r="H261" s="178" t="s">
        <v>4019</v>
      </c>
    </row>
    <row r="262" spans="1:8" ht="25.5" x14ac:dyDescent="0.2">
      <c r="A262" s="12" t="s">
        <v>1671</v>
      </c>
      <c r="B262" s="12" t="s">
        <v>4789</v>
      </c>
      <c r="C262" s="48" t="s">
        <v>1672</v>
      </c>
      <c r="D262" s="186" t="s">
        <v>4642</v>
      </c>
      <c r="E262" s="210"/>
      <c r="F262" s="74" t="s">
        <v>4539</v>
      </c>
      <c r="G262" s="74" t="s">
        <v>4252</v>
      </c>
      <c r="H262" s="178" t="s">
        <v>4019</v>
      </c>
    </row>
    <row r="263" spans="1:8" ht="63.75" x14ac:dyDescent="0.2">
      <c r="A263" s="12" t="s">
        <v>1005</v>
      </c>
      <c r="B263" s="12" t="s">
        <v>4730</v>
      </c>
      <c r="C263" s="48" t="s">
        <v>1006</v>
      </c>
      <c r="D263" s="186" t="s">
        <v>4587</v>
      </c>
      <c r="E263" s="210"/>
      <c r="F263" s="74" t="s">
        <v>4540</v>
      </c>
      <c r="G263" s="74" t="s">
        <v>4252</v>
      </c>
      <c r="H263" s="178" t="s">
        <v>4019</v>
      </c>
    </row>
    <row r="264" spans="1:8" ht="51" x14ac:dyDescent="0.2">
      <c r="A264" s="12" t="s">
        <v>1721</v>
      </c>
      <c r="B264" s="12" t="s">
        <v>4793</v>
      </c>
      <c r="C264" s="48" t="s">
        <v>1722</v>
      </c>
      <c r="D264" s="186" t="s">
        <v>4645</v>
      </c>
      <c r="E264" s="210"/>
      <c r="F264" s="74" t="s">
        <v>4253</v>
      </c>
      <c r="G264" s="74" t="s">
        <v>4254</v>
      </c>
      <c r="H264" s="178" t="s">
        <v>4255</v>
      </c>
    </row>
    <row r="265" spans="1:8" x14ac:dyDescent="0.2">
      <c r="A265" s="12" t="s">
        <v>1613</v>
      </c>
      <c r="B265" s="12" t="s">
        <v>4784</v>
      </c>
      <c r="C265" s="48" t="s">
        <v>1614</v>
      </c>
      <c r="D265" s="186" t="s">
        <v>4637</v>
      </c>
      <c r="E265" s="210"/>
      <c r="F265" s="74" t="s">
        <v>4231</v>
      </c>
      <c r="G265" s="74" t="s">
        <v>4232</v>
      </c>
      <c r="H265" s="178" t="s">
        <v>4195</v>
      </c>
    </row>
    <row r="266" spans="1:8" ht="38.25" x14ac:dyDescent="0.2">
      <c r="A266" s="12" t="s">
        <v>985</v>
      </c>
      <c r="B266" s="12" t="s">
        <v>4729</v>
      </c>
      <c r="C266" s="48" t="s">
        <v>986</v>
      </c>
      <c r="D266" s="186" t="s">
        <v>4585</v>
      </c>
      <c r="E266" s="210"/>
      <c r="F266" s="74" t="s">
        <v>4256</v>
      </c>
      <c r="G266" s="74" t="s">
        <v>4257</v>
      </c>
      <c r="H266" s="178" t="s">
        <v>4258</v>
      </c>
    </row>
    <row r="267" spans="1:8" ht="51" x14ac:dyDescent="0.2">
      <c r="A267" s="12" t="s">
        <v>2450</v>
      </c>
      <c r="B267" s="12" t="s">
        <v>4852</v>
      </c>
      <c r="C267" s="48" t="s">
        <v>2451</v>
      </c>
      <c r="D267" s="186" t="s">
        <v>4686</v>
      </c>
      <c r="E267" s="210"/>
      <c r="F267" s="74" t="s">
        <v>4451</v>
      </c>
      <c r="G267" s="74" t="s">
        <v>4452</v>
      </c>
      <c r="H267" s="178" t="s">
        <v>4438</v>
      </c>
    </row>
    <row r="268" spans="1:8" ht="89.25" x14ac:dyDescent="0.2">
      <c r="A268" s="12" t="s">
        <v>2378</v>
      </c>
      <c r="B268" s="12" t="s">
        <v>4846</v>
      </c>
      <c r="C268" s="48" t="s">
        <v>2379</v>
      </c>
      <c r="D268" s="186" t="s">
        <v>4682</v>
      </c>
      <c r="E268" s="210"/>
      <c r="F268" s="74" t="s">
        <v>4233</v>
      </c>
      <c r="G268" s="74" t="s">
        <v>4234</v>
      </c>
      <c r="H268" s="178" t="s">
        <v>4235</v>
      </c>
    </row>
    <row r="269" spans="1:8" x14ac:dyDescent="0.2">
      <c r="A269" s="12" t="s">
        <v>956</v>
      </c>
      <c r="B269" s="12" t="s">
        <v>4726</v>
      </c>
      <c r="C269" s="48" t="s">
        <v>957</v>
      </c>
      <c r="D269" s="186">
        <v>44</v>
      </c>
      <c r="E269" s="210"/>
      <c r="F269" s="74" t="s">
        <v>4236</v>
      </c>
      <c r="G269" s="74" t="s">
        <v>4237</v>
      </c>
      <c r="H269" s="178" t="s">
        <v>4235</v>
      </c>
    </row>
    <row r="270" spans="1:8" x14ac:dyDescent="0.2">
      <c r="A270" s="12" t="s">
        <v>1099</v>
      </c>
      <c r="B270" s="12" t="s">
        <v>4737</v>
      </c>
      <c r="C270" s="48" t="s">
        <v>1100</v>
      </c>
      <c r="D270" s="186" t="s">
        <v>4603</v>
      </c>
      <c r="E270" s="210"/>
      <c r="F270" s="74" t="s">
        <v>4259</v>
      </c>
      <c r="G270" s="74" t="s">
        <v>4260</v>
      </c>
      <c r="H270" s="178" t="s">
        <v>4195</v>
      </c>
    </row>
    <row r="271" spans="1:8" ht="25.5" x14ac:dyDescent="0.2">
      <c r="A271" s="12" t="s">
        <v>1101</v>
      </c>
      <c r="B271" s="12" t="s">
        <v>4737</v>
      </c>
      <c r="C271" s="48" t="s">
        <v>1102</v>
      </c>
      <c r="D271" s="186" t="s">
        <v>4603</v>
      </c>
      <c r="E271" s="210"/>
      <c r="F271" s="74" t="s">
        <v>4261</v>
      </c>
      <c r="G271" s="74" t="s">
        <v>4262</v>
      </c>
      <c r="H271" s="178" t="s">
        <v>4263</v>
      </c>
    </row>
    <row r="272" spans="1:8" ht="25.5" x14ac:dyDescent="0.2">
      <c r="A272" s="12" t="s">
        <v>1747</v>
      </c>
      <c r="B272" s="12" t="s">
        <v>4795</v>
      </c>
      <c r="C272" s="48" t="s">
        <v>1748</v>
      </c>
      <c r="D272" s="186">
        <v>207</v>
      </c>
      <c r="E272" s="210"/>
      <c r="F272" s="74" t="s">
        <v>4009</v>
      </c>
      <c r="G272" s="74" t="s">
        <v>4264</v>
      </c>
      <c r="H272" s="178">
        <v>88</v>
      </c>
    </row>
    <row r="273" spans="1:8" x14ac:dyDescent="0.2">
      <c r="A273" s="12" t="s">
        <v>654</v>
      </c>
      <c r="B273" s="12" t="s">
        <v>4708</v>
      </c>
      <c r="C273" s="48" t="s">
        <v>655</v>
      </c>
      <c r="D273" s="186">
        <v>40</v>
      </c>
      <c r="E273" s="210"/>
      <c r="F273" s="74" t="s">
        <v>4265</v>
      </c>
      <c r="G273" s="74" t="s">
        <v>4266</v>
      </c>
      <c r="H273" s="178" t="s">
        <v>4249</v>
      </c>
    </row>
    <row r="274" spans="1:8" ht="25.5" x14ac:dyDescent="0.2">
      <c r="A274" s="12" t="s">
        <v>2083</v>
      </c>
      <c r="B274" s="12" t="s">
        <v>4820</v>
      </c>
      <c r="C274" s="48" t="s">
        <v>2084</v>
      </c>
      <c r="D274" s="186">
        <v>213</v>
      </c>
      <c r="E274" s="210"/>
      <c r="F274" s="74" t="s">
        <v>4265</v>
      </c>
      <c r="G274" s="74" t="s">
        <v>4266</v>
      </c>
      <c r="H274" s="178" t="s">
        <v>4249</v>
      </c>
    </row>
    <row r="275" spans="1:8" x14ac:dyDescent="0.2">
      <c r="A275" s="12" t="s">
        <v>2502</v>
      </c>
      <c r="B275" s="12" t="s">
        <v>4856</v>
      </c>
      <c r="C275" s="48" t="s">
        <v>2503</v>
      </c>
      <c r="D275" s="186" t="s">
        <v>4690</v>
      </c>
      <c r="E275" s="210"/>
      <c r="F275" s="74" t="s">
        <v>4546</v>
      </c>
      <c r="G275" s="74" t="s">
        <v>4266</v>
      </c>
      <c r="H275" s="178" t="s">
        <v>4249</v>
      </c>
    </row>
    <row r="276" spans="1:8" ht="51" x14ac:dyDescent="0.2">
      <c r="A276" s="12" t="s">
        <v>1556</v>
      </c>
      <c r="B276" s="12" t="s">
        <v>4777</v>
      </c>
      <c r="C276" s="48" t="s">
        <v>1557</v>
      </c>
      <c r="D276" s="186" t="s">
        <v>4630</v>
      </c>
      <c r="E276" s="210"/>
      <c r="F276" s="74" t="s">
        <v>4546</v>
      </c>
      <c r="G276" s="74" t="s">
        <v>4266</v>
      </c>
      <c r="H276" s="178" t="s">
        <v>4249</v>
      </c>
    </row>
    <row r="277" spans="1:8" ht="25.5" x14ac:dyDescent="0.2">
      <c r="A277" s="12" t="s">
        <v>2098</v>
      </c>
      <c r="B277" s="12" t="s">
        <v>4822</v>
      </c>
      <c r="C277" s="48" t="s">
        <v>2099</v>
      </c>
      <c r="D277" s="186">
        <v>214</v>
      </c>
      <c r="E277" s="210"/>
      <c r="F277" s="74" t="s">
        <v>4542</v>
      </c>
      <c r="G277" s="74" t="s">
        <v>4266</v>
      </c>
      <c r="H277" s="178" t="s">
        <v>4249</v>
      </c>
    </row>
    <row r="278" spans="1:8" ht="38.25" x14ac:dyDescent="0.2">
      <c r="A278" s="12" t="s">
        <v>858</v>
      </c>
      <c r="B278" s="12" t="s">
        <v>4718</v>
      </c>
      <c r="C278" s="48" t="s">
        <v>859</v>
      </c>
      <c r="D278" s="186" t="s">
        <v>4586</v>
      </c>
      <c r="E278" s="210"/>
      <c r="F278" s="74" t="s">
        <v>4543</v>
      </c>
      <c r="G278" s="74" t="s">
        <v>4266</v>
      </c>
      <c r="H278" s="178" t="s">
        <v>4249</v>
      </c>
    </row>
    <row r="279" spans="1:8" x14ac:dyDescent="0.2">
      <c r="A279" s="12" t="s">
        <v>958</v>
      </c>
      <c r="B279" s="12" t="s">
        <v>4726</v>
      </c>
      <c r="C279" s="48" t="s">
        <v>959</v>
      </c>
      <c r="D279" s="186" t="s">
        <v>4584</v>
      </c>
      <c r="E279" s="210"/>
      <c r="F279" s="74" t="s">
        <v>4544</v>
      </c>
      <c r="G279" s="74" t="s">
        <v>4266</v>
      </c>
      <c r="H279" s="178" t="s">
        <v>4249</v>
      </c>
    </row>
    <row r="280" spans="1:8" ht="89.25" x14ac:dyDescent="0.2">
      <c r="A280" s="12" t="s">
        <v>2622</v>
      </c>
      <c r="B280" s="12" t="s">
        <v>4864</v>
      </c>
      <c r="C280" s="48" t="s">
        <v>2623</v>
      </c>
      <c r="D280" s="186" t="s">
        <v>4698</v>
      </c>
      <c r="E280" s="210"/>
      <c r="F280" s="74" t="s">
        <v>4545</v>
      </c>
      <c r="G280" s="74" t="s">
        <v>4266</v>
      </c>
      <c r="H280" s="178" t="s">
        <v>4249</v>
      </c>
    </row>
    <row r="281" spans="1:8" ht="25.5" x14ac:dyDescent="0.2">
      <c r="A281" s="12" t="s">
        <v>1460</v>
      </c>
      <c r="B281" s="12" t="s">
        <v>4767</v>
      </c>
      <c r="C281" s="48" t="s">
        <v>1461</v>
      </c>
      <c r="D281" s="186" t="s">
        <v>4622</v>
      </c>
      <c r="E281" s="210"/>
      <c r="F281" s="74" t="s">
        <v>4267</v>
      </c>
      <c r="G281" s="74" t="s">
        <v>4268</v>
      </c>
      <c r="H281" s="178" t="s">
        <v>4249</v>
      </c>
    </row>
    <row r="282" spans="1:8" ht="25.5" x14ac:dyDescent="0.2">
      <c r="A282" s="12" t="s">
        <v>2275</v>
      </c>
      <c r="B282" s="12" t="s">
        <v>4837</v>
      </c>
      <c r="C282" s="48" t="s">
        <v>2276</v>
      </c>
      <c r="D282" s="186" t="s">
        <v>4677</v>
      </c>
      <c r="E282" s="210"/>
      <c r="F282" s="74" t="s">
        <v>4453</v>
      </c>
      <c r="G282" s="74" t="s">
        <v>4454</v>
      </c>
      <c r="H282" s="178" t="s">
        <v>4438</v>
      </c>
    </row>
    <row r="283" spans="1:8" ht="25.5" x14ac:dyDescent="0.2">
      <c r="A283" s="12" t="s">
        <v>2722</v>
      </c>
      <c r="B283" s="12" t="s">
        <v>4872</v>
      </c>
      <c r="C283" s="48" t="s">
        <v>2723</v>
      </c>
      <c r="D283" s="186" t="s">
        <v>4705</v>
      </c>
      <c r="E283" s="210"/>
      <c r="F283" s="74" t="s">
        <v>4269</v>
      </c>
      <c r="G283" s="74" t="s">
        <v>4270</v>
      </c>
      <c r="H283" s="178" t="s">
        <v>4187</v>
      </c>
    </row>
    <row r="284" spans="1:8" ht="25.5" x14ac:dyDescent="0.2">
      <c r="A284" s="12" t="s">
        <v>624</v>
      </c>
      <c r="B284" s="12" t="s">
        <v>4707</v>
      </c>
      <c r="C284" s="48" t="s">
        <v>625</v>
      </c>
      <c r="D284" s="186" t="s">
        <v>4564</v>
      </c>
      <c r="E284" s="210"/>
      <c r="F284" s="74" t="s">
        <v>4271</v>
      </c>
      <c r="G284" s="74" t="s">
        <v>4272</v>
      </c>
      <c r="H284" s="178" t="s">
        <v>4044</v>
      </c>
    </row>
    <row r="285" spans="1:8" ht="25.5" x14ac:dyDescent="0.2">
      <c r="A285" s="12" t="s">
        <v>2073</v>
      </c>
      <c r="B285" s="12" t="s">
        <v>4819</v>
      </c>
      <c r="C285" s="48" t="s">
        <v>2074</v>
      </c>
      <c r="D285" s="186" t="s">
        <v>4667</v>
      </c>
      <c r="E285" s="210"/>
      <c r="F285" s="74" t="s">
        <v>4273</v>
      </c>
      <c r="G285" s="74" t="s">
        <v>4274</v>
      </c>
      <c r="H285" s="178">
        <v>88</v>
      </c>
    </row>
    <row r="286" spans="1:8" x14ac:dyDescent="0.2">
      <c r="A286" s="12" t="s">
        <v>1723</v>
      </c>
      <c r="B286" s="12" t="s">
        <v>4793</v>
      </c>
      <c r="C286" s="48" t="s">
        <v>1724</v>
      </c>
      <c r="D286" s="186" t="s">
        <v>4644</v>
      </c>
      <c r="E286" s="210"/>
      <c r="F286" s="74" t="s">
        <v>4455</v>
      </c>
      <c r="G286" s="74" t="s">
        <v>4456</v>
      </c>
      <c r="H286" s="178" t="s">
        <v>4438</v>
      </c>
    </row>
    <row r="287" spans="1:8" x14ac:dyDescent="0.2">
      <c r="A287" s="12" t="s">
        <v>764</v>
      </c>
      <c r="B287" s="12" t="s">
        <v>4712</v>
      </c>
      <c r="C287" s="48" t="s">
        <v>765</v>
      </c>
      <c r="D287" s="186">
        <v>101</v>
      </c>
      <c r="E287" s="210"/>
      <c r="F287" s="74" t="s">
        <v>4275</v>
      </c>
      <c r="G287" s="74" t="s">
        <v>4276</v>
      </c>
      <c r="H287" s="178" t="s">
        <v>4277</v>
      </c>
    </row>
    <row r="288" spans="1:8" ht="38.25" x14ac:dyDescent="0.2">
      <c r="A288" s="12" t="s">
        <v>2624</v>
      </c>
      <c r="B288" s="12" t="s">
        <v>4864</v>
      </c>
      <c r="C288" s="48" t="s">
        <v>2625</v>
      </c>
      <c r="D288" s="186" t="s">
        <v>4698</v>
      </c>
      <c r="E288" s="210"/>
      <c r="F288" s="74" t="s">
        <v>4457</v>
      </c>
      <c r="G288" s="74" t="s">
        <v>4458</v>
      </c>
      <c r="H288" s="178" t="s">
        <v>4438</v>
      </c>
    </row>
    <row r="289" spans="1:8" ht="63.75" x14ac:dyDescent="0.2">
      <c r="A289" s="12" t="s">
        <v>1790</v>
      </c>
      <c r="B289" s="12" t="s">
        <v>4798</v>
      </c>
      <c r="C289" s="48" t="s">
        <v>1791</v>
      </c>
      <c r="D289" s="186" t="s">
        <v>4650</v>
      </c>
      <c r="E289" s="210"/>
      <c r="F289" s="74" t="s">
        <v>4278</v>
      </c>
      <c r="G289" s="74" t="s">
        <v>4279</v>
      </c>
      <c r="H289" s="178" t="s">
        <v>4258</v>
      </c>
    </row>
    <row r="290" spans="1:8" ht="25.5" x14ac:dyDescent="0.2">
      <c r="A290" s="12" t="s">
        <v>2124</v>
      </c>
      <c r="B290" s="12" t="s">
        <v>4824</v>
      </c>
      <c r="C290" s="48" t="s">
        <v>2125</v>
      </c>
      <c r="D290" s="186" t="s">
        <v>4667</v>
      </c>
      <c r="E290" s="210"/>
      <c r="F290" s="74" t="s">
        <v>4280</v>
      </c>
      <c r="G290" s="74" t="s">
        <v>4281</v>
      </c>
      <c r="H290" s="178" t="s">
        <v>4255</v>
      </c>
    </row>
    <row r="291" spans="1:8" ht="38.25" x14ac:dyDescent="0.2">
      <c r="A291" s="12" t="s">
        <v>1691</v>
      </c>
      <c r="B291" s="12" t="s">
        <v>4791</v>
      </c>
      <c r="C291" s="48" t="s">
        <v>1692</v>
      </c>
      <c r="D291" s="186" t="s">
        <v>4644</v>
      </c>
      <c r="E291" s="210"/>
      <c r="F291" s="74" t="s">
        <v>4282</v>
      </c>
      <c r="G291" s="74" t="s">
        <v>4283</v>
      </c>
      <c r="H291" s="178">
        <v>88</v>
      </c>
    </row>
    <row r="292" spans="1:8" ht="38.25" x14ac:dyDescent="0.2">
      <c r="A292" s="12" t="s">
        <v>1240</v>
      </c>
      <c r="B292" s="12" t="s">
        <v>4749</v>
      </c>
      <c r="C292" s="48" t="s">
        <v>1241</v>
      </c>
      <c r="D292" s="186">
        <v>50</v>
      </c>
      <c r="E292" s="210"/>
      <c r="F292" s="74" t="s">
        <v>4284</v>
      </c>
      <c r="G292" s="74" t="s">
        <v>4285</v>
      </c>
      <c r="H292" s="178">
        <v>88</v>
      </c>
    </row>
    <row r="293" spans="1:8" ht="63.75" x14ac:dyDescent="0.2">
      <c r="A293" s="12" t="s">
        <v>2235</v>
      </c>
      <c r="B293" s="12" t="s">
        <v>4833</v>
      </c>
      <c r="C293" s="48" t="s">
        <v>2236</v>
      </c>
      <c r="D293" s="186" t="s">
        <v>4676</v>
      </c>
      <c r="E293" s="210"/>
      <c r="F293" s="74" t="s">
        <v>4286</v>
      </c>
      <c r="G293" s="74" t="s">
        <v>4287</v>
      </c>
      <c r="H293" s="178" t="s">
        <v>4277</v>
      </c>
    </row>
    <row r="294" spans="1:8" x14ac:dyDescent="0.2">
      <c r="A294" s="12" t="s">
        <v>2044</v>
      </c>
      <c r="B294" s="12" t="s">
        <v>4817</v>
      </c>
      <c r="C294" s="48" t="s">
        <v>2045</v>
      </c>
      <c r="D294" s="186">
        <v>212</v>
      </c>
      <c r="E294" s="210"/>
      <c r="F294" s="74" t="s">
        <v>4508</v>
      </c>
      <c r="G294" s="74" t="s">
        <v>4509</v>
      </c>
      <c r="H294" s="178" t="s">
        <v>4503</v>
      </c>
    </row>
    <row r="295" spans="1:8" x14ac:dyDescent="0.2">
      <c r="A295" s="12" t="s">
        <v>2143</v>
      </c>
      <c r="B295" s="12" t="s">
        <v>4826</v>
      </c>
      <c r="C295" s="48" t="s">
        <v>2144</v>
      </c>
      <c r="D295" s="186" t="s">
        <v>4670</v>
      </c>
      <c r="E295" s="210"/>
      <c r="F295" s="74" t="s">
        <v>4288</v>
      </c>
      <c r="G295" s="74" t="s">
        <v>4289</v>
      </c>
      <c r="H295" s="178" t="s">
        <v>4258</v>
      </c>
    </row>
    <row r="296" spans="1:8" ht="25.5" x14ac:dyDescent="0.2">
      <c r="A296" s="12" t="s">
        <v>1464</v>
      </c>
      <c r="B296" s="12" t="s">
        <v>4767</v>
      </c>
      <c r="C296" s="48" t="s">
        <v>1465</v>
      </c>
      <c r="D296" s="186" t="s">
        <v>4622</v>
      </c>
      <c r="E296" s="210"/>
      <c r="F296" s="74" t="s">
        <v>4294</v>
      </c>
      <c r="G296" s="74" t="s">
        <v>4295</v>
      </c>
      <c r="H296" s="178">
        <v>88</v>
      </c>
    </row>
    <row r="297" spans="1:8" ht="38.25" x14ac:dyDescent="0.2">
      <c r="A297" s="12" t="s">
        <v>1947</v>
      </c>
      <c r="B297" s="12" t="s">
        <v>4808</v>
      </c>
      <c r="C297" s="48" t="s">
        <v>1948</v>
      </c>
      <c r="D297" s="186" t="s">
        <v>4660</v>
      </c>
      <c r="E297" s="210"/>
      <c r="F297" s="74" t="s">
        <v>4296</v>
      </c>
      <c r="G297" s="74" t="s">
        <v>4297</v>
      </c>
      <c r="H297" s="178" t="s">
        <v>4255</v>
      </c>
    </row>
    <row r="298" spans="1:8" x14ac:dyDescent="0.2">
      <c r="A298" s="12" t="s">
        <v>2678</v>
      </c>
      <c r="B298" s="12" t="s">
        <v>4868</v>
      </c>
      <c r="C298" s="48" t="s">
        <v>2679</v>
      </c>
      <c r="D298" s="186" t="s">
        <v>4701</v>
      </c>
      <c r="E298" s="210"/>
      <c r="F298" s="74" t="s">
        <v>4459</v>
      </c>
      <c r="G298" s="74" t="s">
        <v>4460</v>
      </c>
      <c r="H298" s="178" t="s">
        <v>4438</v>
      </c>
    </row>
    <row r="299" spans="1:8" ht="63.75" x14ac:dyDescent="0.2">
      <c r="A299" s="12" t="s">
        <v>1318</v>
      </c>
      <c r="B299" s="12" t="s">
        <v>4754</v>
      </c>
      <c r="C299" s="48" t="s">
        <v>1319</v>
      </c>
      <c r="D299" s="186" t="s">
        <v>4611</v>
      </c>
      <c r="E299" s="210"/>
      <c r="F299" s="74" t="s">
        <v>4290</v>
      </c>
      <c r="G299" s="74" t="s">
        <v>4291</v>
      </c>
      <c r="H299" s="178" t="s">
        <v>4263</v>
      </c>
    </row>
    <row r="300" spans="1:8" x14ac:dyDescent="0.2">
      <c r="A300" s="12" t="s">
        <v>1296</v>
      </c>
      <c r="B300" s="12" t="s">
        <v>4754</v>
      </c>
      <c r="C300" s="48" t="s">
        <v>1297</v>
      </c>
      <c r="D300" s="186">
        <v>52</v>
      </c>
      <c r="E300" s="210"/>
      <c r="F300" s="74" t="s">
        <v>4292</v>
      </c>
      <c r="G300" s="74" t="s">
        <v>4293</v>
      </c>
      <c r="H300" s="178" t="s">
        <v>4044</v>
      </c>
    </row>
    <row r="301" spans="1:8" x14ac:dyDescent="0.2">
      <c r="A301" s="12" t="s">
        <v>1766</v>
      </c>
      <c r="B301" s="12" t="s">
        <v>4796</v>
      </c>
      <c r="C301" s="48" t="s">
        <v>1767</v>
      </c>
      <c r="D301" s="186">
        <v>207</v>
      </c>
      <c r="E301" s="210"/>
      <c r="F301" s="74" t="s">
        <v>4298</v>
      </c>
      <c r="G301" s="74" t="s">
        <v>4299</v>
      </c>
      <c r="H301" s="178" t="s">
        <v>4258</v>
      </c>
    </row>
    <row r="302" spans="1:8" x14ac:dyDescent="0.2">
      <c r="A302" s="12" t="s">
        <v>2676</v>
      </c>
      <c r="B302" s="12" t="s">
        <v>4868</v>
      </c>
      <c r="C302" s="48" t="s">
        <v>2677</v>
      </c>
      <c r="D302" s="186" t="s">
        <v>4701</v>
      </c>
      <c r="E302" s="210"/>
      <c r="F302" s="74" t="s">
        <v>4300</v>
      </c>
      <c r="G302" s="74" t="s">
        <v>4301</v>
      </c>
      <c r="H302" s="178" t="s">
        <v>4263</v>
      </c>
    </row>
    <row r="303" spans="1:8" x14ac:dyDescent="0.2">
      <c r="A303" s="12" t="s">
        <v>1153</v>
      </c>
      <c r="B303" s="12" t="s">
        <v>4742</v>
      </c>
      <c r="C303" s="48" t="s">
        <v>1154</v>
      </c>
      <c r="D303" s="186">
        <v>49</v>
      </c>
      <c r="E303" s="210"/>
      <c r="F303" s="74" t="s">
        <v>4302</v>
      </c>
      <c r="G303" s="74" t="s">
        <v>4303</v>
      </c>
      <c r="H303" s="178" t="s">
        <v>4304</v>
      </c>
    </row>
    <row r="304" spans="1:8" ht="38.25" x14ac:dyDescent="0.2">
      <c r="A304" s="12" t="s">
        <v>2565</v>
      </c>
      <c r="B304" s="12" t="s">
        <v>4860</v>
      </c>
      <c r="C304" s="48" t="s">
        <v>2566</v>
      </c>
      <c r="D304" s="186" t="s">
        <v>4694</v>
      </c>
      <c r="E304" s="210"/>
      <c r="F304" s="74" t="s">
        <v>4305</v>
      </c>
      <c r="G304" s="74" t="s">
        <v>4306</v>
      </c>
      <c r="H304" s="178" t="s">
        <v>4304</v>
      </c>
    </row>
    <row r="305" spans="1:8" ht="25.5" x14ac:dyDescent="0.2">
      <c r="A305" s="12" t="s">
        <v>656</v>
      </c>
      <c r="B305" s="12" t="s">
        <v>4708</v>
      </c>
      <c r="C305" s="48" t="s">
        <v>657</v>
      </c>
      <c r="D305" s="186" t="s">
        <v>4568</v>
      </c>
      <c r="E305" s="210"/>
      <c r="F305" s="74" t="s">
        <v>4486</v>
      </c>
      <c r="G305" s="74" t="s">
        <v>4487</v>
      </c>
      <c r="H305" s="178" t="s">
        <v>4483</v>
      </c>
    </row>
    <row r="306" spans="1:8" x14ac:dyDescent="0.2">
      <c r="A306" s="12" t="s">
        <v>1961</v>
      </c>
      <c r="B306" s="12" t="s">
        <v>4810</v>
      </c>
      <c r="C306" s="48" t="s">
        <v>1962</v>
      </c>
      <c r="D306" s="186" t="s">
        <v>4653</v>
      </c>
      <c r="E306" s="210"/>
      <c r="F306" s="74" t="s">
        <v>4307</v>
      </c>
      <c r="G306" s="74" t="s">
        <v>4308</v>
      </c>
      <c r="H306" s="178" t="s">
        <v>4258</v>
      </c>
    </row>
    <row r="307" spans="1:8" x14ac:dyDescent="0.2">
      <c r="A307" s="12" t="s">
        <v>1963</v>
      </c>
      <c r="B307" s="12" t="s">
        <v>4810</v>
      </c>
      <c r="C307" s="48" t="s">
        <v>1964</v>
      </c>
      <c r="D307" s="186" t="s">
        <v>4653</v>
      </c>
      <c r="E307" s="210"/>
      <c r="F307" s="74" t="s">
        <v>4309</v>
      </c>
      <c r="G307" s="74" t="s">
        <v>4310</v>
      </c>
      <c r="H307" s="178" t="s">
        <v>4263</v>
      </c>
    </row>
    <row r="308" spans="1:8" x14ac:dyDescent="0.2">
      <c r="A308" s="12" t="s">
        <v>2504</v>
      </c>
      <c r="B308" s="12" t="s">
        <v>4856</v>
      </c>
      <c r="C308" s="48" t="s">
        <v>2505</v>
      </c>
      <c r="D308" s="186" t="s">
        <v>4690</v>
      </c>
      <c r="E308" s="210"/>
      <c r="F308" s="74" t="s">
        <v>262</v>
      </c>
      <c r="G308" s="74" t="s">
        <v>4311</v>
      </c>
      <c r="H308" s="178" t="s">
        <v>4249</v>
      </c>
    </row>
    <row r="309" spans="1:8" x14ac:dyDescent="0.2">
      <c r="A309" s="12" t="s">
        <v>1242</v>
      </c>
      <c r="B309" s="12" t="s">
        <v>4749</v>
      </c>
      <c r="C309" s="48" t="s">
        <v>1243</v>
      </c>
      <c r="D309" s="186">
        <v>50</v>
      </c>
      <c r="E309" s="210"/>
      <c r="F309" s="74" t="s">
        <v>4461</v>
      </c>
      <c r="G309" s="74" t="s">
        <v>4462</v>
      </c>
      <c r="H309" s="178" t="s">
        <v>4463</v>
      </c>
    </row>
    <row r="310" spans="1:8" x14ac:dyDescent="0.2">
      <c r="A310" s="12" t="s">
        <v>2650</v>
      </c>
      <c r="B310" s="12" t="s">
        <v>4865</v>
      </c>
      <c r="C310" s="48" t="s">
        <v>2651</v>
      </c>
      <c r="D310" s="186" t="s">
        <v>4700</v>
      </c>
      <c r="E310" s="210"/>
      <c r="F310" s="74" t="s">
        <v>4312</v>
      </c>
      <c r="G310" s="74" t="s">
        <v>4313</v>
      </c>
      <c r="H310" s="178">
        <v>88</v>
      </c>
    </row>
    <row r="311" spans="1:8" ht="25.5" x14ac:dyDescent="0.2">
      <c r="A311" s="12" t="s">
        <v>899</v>
      </c>
      <c r="B311" s="12" t="s">
        <v>4722</v>
      </c>
      <c r="C311" s="48" t="s">
        <v>900</v>
      </c>
      <c r="D311" s="186" t="s">
        <v>4574</v>
      </c>
      <c r="E311" s="210"/>
      <c r="F311" s="74" t="s">
        <v>4314</v>
      </c>
      <c r="G311" s="74" t="s">
        <v>4315</v>
      </c>
      <c r="H311" s="178" t="s">
        <v>4258</v>
      </c>
    </row>
    <row r="312" spans="1:8" ht="25.5" x14ac:dyDescent="0.2">
      <c r="A312" s="12" t="s">
        <v>1254</v>
      </c>
      <c r="B312" s="12" t="s">
        <v>4750</v>
      </c>
      <c r="C312" s="48" t="s">
        <v>1255</v>
      </c>
      <c r="D312" s="186" t="s">
        <v>4601</v>
      </c>
      <c r="E312" s="210"/>
      <c r="F312" s="74" t="s">
        <v>4316</v>
      </c>
      <c r="G312" s="74" t="s">
        <v>4317</v>
      </c>
      <c r="H312" s="178" t="s">
        <v>4318</v>
      </c>
    </row>
    <row r="313" spans="1:8" ht="25.5" x14ac:dyDescent="0.2">
      <c r="A313" s="12" t="s">
        <v>2030</v>
      </c>
      <c r="B313" s="12" t="s">
        <v>4816</v>
      </c>
      <c r="C313" s="48" t="s">
        <v>2031</v>
      </c>
      <c r="D313" s="186" t="s">
        <v>4665</v>
      </c>
      <c r="E313" s="210"/>
      <c r="F313" s="74" t="s">
        <v>4464</v>
      </c>
      <c r="G313" s="74" t="s">
        <v>4465</v>
      </c>
      <c r="H313" s="178" t="s">
        <v>4463</v>
      </c>
    </row>
    <row r="314" spans="1:8" ht="25.5" x14ac:dyDescent="0.2">
      <c r="A314" s="12" t="s">
        <v>1071</v>
      </c>
      <c r="B314" s="12" t="s">
        <v>4734</v>
      </c>
      <c r="C314" s="48" t="s">
        <v>1072</v>
      </c>
      <c r="D314" s="186" t="s">
        <v>4584</v>
      </c>
      <c r="E314" s="210"/>
      <c r="F314" s="74" t="s">
        <v>4319</v>
      </c>
      <c r="G314" s="74" t="s">
        <v>4320</v>
      </c>
      <c r="H314" s="178">
        <v>88</v>
      </c>
    </row>
    <row r="315" spans="1:8" x14ac:dyDescent="0.2">
      <c r="A315" s="12" t="s">
        <v>1115</v>
      </c>
      <c r="B315" s="12" t="s">
        <v>4738</v>
      </c>
      <c r="C315" s="48" t="s">
        <v>1116</v>
      </c>
      <c r="D315" s="186" t="s">
        <v>4603</v>
      </c>
      <c r="E315" s="210"/>
      <c r="F315" s="74" t="s">
        <v>4466</v>
      </c>
      <c r="G315" s="74" t="s">
        <v>4467</v>
      </c>
      <c r="H315" s="178" t="s">
        <v>4463</v>
      </c>
    </row>
    <row r="316" spans="1:8" ht="38.25" x14ac:dyDescent="0.2">
      <c r="A316" s="12" t="s">
        <v>1901</v>
      </c>
      <c r="B316" s="12" t="s">
        <v>4806</v>
      </c>
      <c r="C316" s="48" t="s">
        <v>1902</v>
      </c>
      <c r="D316" s="186" t="s">
        <v>4647</v>
      </c>
      <c r="E316" s="210"/>
      <c r="F316" s="74" t="s">
        <v>4321</v>
      </c>
      <c r="G316" s="74" t="s">
        <v>4322</v>
      </c>
      <c r="H316" s="178" t="s">
        <v>4249</v>
      </c>
    </row>
    <row r="317" spans="1:8" ht="38.25" x14ac:dyDescent="0.2">
      <c r="A317" s="12" t="s">
        <v>1361</v>
      </c>
      <c r="B317" s="12" t="s">
        <v>4757</v>
      </c>
      <c r="C317" s="48" t="s">
        <v>1362</v>
      </c>
      <c r="D317" s="186" t="s">
        <v>4616</v>
      </c>
      <c r="E317" s="210"/>
      <c r="F317" s="74" t="s">
        <v>4323</v>
      </c>
      <c r="G317" s="74" t="s">
        <v>4324</v>
      </c>
      <c r="H317" s="178" t="s">
        <v>4325</v>
      </c>
    </row>
    <row r="318" spans="1:8" ht="25.5" x14ac:dyDescent="0.2">
      <c r="A318" s="12" t="s">
        <v>937</v>
      </c>
      <c r="B318" s="12" t="s">
        <v>4725</v>
      </c>
      <c r="C318" s="48" t="s">
        <v>938</v>
      </c>
      <c r="D318" s="186">
        <v>44</v>
      </c>
      <c r="E318" s="210"/>
      <c r="F318" s="74" t="s">
        <v>4326</v>
      </c>
      <c r="G318" s="74" t="s">
        <v>4327</v>
      </c>
      <c r="H318" s="178" t="s">
        <v>4304</v>
      </c>
    </row>
    <row r="319" spans="1:8" x14ac:dyDescent="0.2">
      <c r="A319" s="12" t="s">
        <v>1839</v>
      </c>
      <c r="B319" s="12" t="s">
        <v>4801</v>
      </c>
      <c r="C319" s="48" t="s">
        <v>1840</v>
      </c>
      <c r="D319" s="186" t="s">
        <v>4653</v>
      </c>
      <c r="E319" s="210"/>
      <c r="F319" s="74" t="s">
        <v>4488</v>
      </c>
      <c r="G319" s="74" t="s">
        <v>4489</v>
      </c>
      <c r="H319" s="178" t="s">
        <v>4490</v>
      </c>
    </row>
    <row r="320" spans="1:8" ht="38.25" x14ac:dyDescent="0.2">
      <c r="A320" s="12" t="s">
        <v>862</v>
      </c>
      <c r="B320" s="12" t="s">
        <v>4718</v>
      </c>
      <c r="C320" s="48" t="s">
        <v>863</v>
      </c>
      <c r="D320" s="186" t="s">
        <v>4586</v>
      </c>
      <c r="E320" s="210"/>
      <c r="F320" s="74" t="s">
        <v>4052</v>
      </c>
      <c r="G320" s="74" t="s">
        <v>4328</v>
      </c>
      <c r="H320" s="178" t="s">
        <v>4304</v>
      </c>
    </row>
    <row r="321" spans="1:8" x14ac:dyDescent="0.2">
      <c r="A321" s="12" t="s">
        <v>820</v>
      </c>
      <c r="B321" s="12" t="s">
        <v>4716</v>
      </c>
      <c r="C321" s="48" t="s">
        <v>821</v>
      </c>
      <c r="D321" s="186" t="s">
        <v>4578</v>
      </c>
      <c r="E321" s="210"/>
      <c r="F321" s="74" t="s">
        <v>4510</v>
      </c>
      <c r="G321" s="74" t="s">
        <v>4511</v>
      </c>
      <c r="H321" s="178" t="s">
        <v>4503</v>
      </c>
    </row>
    <row r="322" spans="1:8" ht="38.25" x14ac:dyDescent="0.2">
      <c r="A322" s="12" t="s">
        <v>2042</v>
      </c>
      <c r="B322" s="12" t="s">
        <v>4817</v>
      </c>
      <c r="C322" s="48" t="s">
        <v>2043</v>
      </c>
      <c r="D322" s="186" t="s">
        <v>4514</v>
      </c>
      <c r="E322" s="210"/>
      <c r="F322" s="74" t="s">
        <v>4491</v>
      </c>
      <c r="G322" s="74" t="s">
        <v>4492</v>
      </c>
      <c r="H322" s="178" t="s">
        <v>4490</v>
      </c>
    </row>
    <row r="323" spans="1:8" ht="25.5" x14ac:dyDescent="0.2">
      <c r="A323" s="12" t="s">
        <v>1574</v>
      </c>
      <c r="B323" s="12" t="s">
        <v>4780</v>
      </c>
      <c r="C323" s="48" t="s">
        <v>1575</v>
      </c>
      <c r="D323" s="186" t="s">
        <v>4633</v>
      </c>
      <c r="E323" s="210"/>
      <c r="F323" s="74" t="s">
        <v>4468</v>
      </c>
      <c r="G323" s="74" t="s">
        <v>4469</v>
      </c>
      <c r="H323" s="178" t="s">
        <v>4463</v>
      </c>
    </row>
    <row r="324" spans="1:8" ht="25.5" x14ac:dyDescent="0.2">
      <c r="A324" s="12" t="s">
        <v>2569</v>
      </c>
      <c r="B324" s="12" t="s">
        <v>4860</v>
      </c>
      <c r="C324" s="48" t="s">
        <v>2570</v>
      </c>
      <c r="D324" s="186">
        <v>221</v>
      </c>
      <c r="E324" s="210"/>
      <c r="F324" s="74" t="s">
        <v>4329</v>
      </c>
      <c r="G324" s="74" t="s">
        <v>4331</v>
      </c>
      <c r="H324" s="178">
        <v>88</v>
      </c>
    </row>
    <row r="325" spans="1:8" ht="25.5" x14ac:dyDescent="0.2">
      <c r="A325" s="12" t="s">
        <v>2472</v>
      </c>
      <c r="B325" s="12" t="s">
        <v>4854</v>
      </c>
      <c r="C325" s="48" t="s">
        <v>2473</v>
      </c>
      <c r="D325" s="186" t="s">
        <v>4688</v>
      </c>
      <c r="E325" s="210"/>
      <c r="F325" s="74" t="s">
        <v>4512</v>
      </c>
      <c r="G325" s="74" t="s">
        <v>4513</v>
      </c>
      <c r="H325" s="178" t="s">
        <v>4514</v>
      </c>
    </row>
    <row r="326" spans="1:8" ht="25.5" x14ac:dyDescent="0.2">
      <c r="A326" s="12" t="s">
        <v>2608</v>
      </c>
      <c r="B326" s="12" t="s">
        <v>4863</v>
      </c>
      <c r="C326" s="48" t="s">
        <v>2609</v>
      </c>
      <c r="D326" s="186" t="s">
        <v>4696</v>
      </c>
      <c r="E326" s="210"/>
      <c r="F326" s="74" t="s">
        <v>4332</v>
      </c>
      <c r="G326" s="74" t="s">
        <v>4333</v>
      </c>
      <c r="H326" s="178" t="s">
        <v>4277</v>
      </c>
    </row>
    <row r="327" spans="1:8" ht="25.5" x14ac:dyDescent="0.2">
      <c r="A327" s="12" t="s">
        <v>1079</v>
      </c>
      <c r="B327" s="12" t="s">
        <v>4735</v>
      </c>
      <c r="C327" s="48" t="s">
        <v>1080</v>
      </c>
      <c r="D327" s="186" t="s">
        <v>4592</v>
      </c>
      <c r="E327" s="210"/>
      <c r="F327" s="74" t="s">
        <v>4334</v>
      </c>
      <c r="G327" s="74" t="s">
        <v>4335</v>
      </c>
      <c r="H327" s="178">
        <v>88</v>
      </c>
    </row>
    <row r="328" spans="1:8" ht="38.25" x14ac:dyDescent="0.2">
      <c r="A328" s="12" t="s">
        <v>1859</v>
      </c>
      <c r="B328" s="12" t="s">
        <v>4803</v>
      </c>
      <c r="C328" s="48" t="s">
        <v>1860</v>
      </c>
      <c r="D328" s="186" t="s">
        <v>4647</v>
      </c>
      <c r="E328" s="210"/>
      <c r="F328" s="74" t="s">
        <v>4336</v>
      </c>
      <c r="G328" s="74" t="s">
        <v>4337</v>
      </c>
      <c r="H328" s="178" t="s">
        <v>4044</v>
      </c>
    </row>
    <row r="329" spans="1:8" x14ac:dyDescent="0.2">
      <c r="A329" s="12" t="s">
        <v>1861</v>
      </c>
      <c r="B329" s="12" t="s">
        <v>4803</v>
      </c>
      <c r="C329" s="48" t="s">
        <v>1862</v>
      </c>
      <c r="D329" s="186" t="s">
        <v>4647</v>
      </c>
      <c r="E329" s="210"/>
      <c r="F329" s="74" t="s">
        <v>4330</v>
      </c>
      <c r="G329" s="74" t="s">
        <v>4338</v>
      </c>
      <c r="H329" s="178">
        <v>88</v>
      </c>
    </row>
    <row r="330" spans="1:8" ht="25.5" x14ac:dyDescent="0.2">
      <c r="A330" s="12" t="s">
        <v>1403</v>
      </c>
      <c r="B330" s="12" t="s">
        <v>4761</v>
      </c>
      <c r="C330" s="48" t="s">
        <v>1404</v>
      </c>
      <c r="D330" s="186" t="s">
        <v>4613</v>
      </c>
      <c r="E330" s="210"/>
      <c r="F330" s="74" t="s">
        <v>4553</v>
      </c>
      <c r="G330" s="74" t="s">
        <v>4339</v>
      </c>
      <c r="H330" s="178">
        <v>89</v>
      </c>
    </row>
    <row r="331" spans="1:8" ht="38.25" x14ac:dyDescent="0.2">
      <c r="A331" s="12" t="s">
        <v>2194</v>
      </c>
      <c r="B331" s="12" t="s">
        <v>4829</v>
      </c>
      <c r="C331" s="48" t="s">
        <v>2195</v>
      </c>
      <c r="D331" s="186" t="s">
        <v>4674</v>
      </c>
      <c r="E331" s="210"/>
      <c r="F331" s="74" t="s">
        <v>4553</v>
      </c>
      <c r="G331" s="74" t="s">
        <v>4339</v>
      </c>
      <c r="H331" s="178">
        <v>89</v>
      </c>
    </row>
    <row r="332" spans="1:8" ht="25.5" x14ac:dyDescent="0.2">
      <c r="A332" s="12" t="s">
        <v>1190</v>
      </c>
      <c r="B332" s="12" t="s">
        <v>4744</v>
      </c>
      <c r="C332" s="48" t="s">
        <v>1191</v>
      </c>
      <c r="D332" s="186" t="s">
        <v>4607</v>
      </c>
      <c r="E332" s="210"/>
      <c r="F332" s="74" t="s">
        <v>4547</v>
      </c>
      <c r="G332" s="74" t="s">
        <v>4339</v>
      </c>
      <c r="H332" s="178">
        <v>89</v>
      </c>
    </row>
    <row r="333" spans="1:8" ht="25.5" x14ac:dyDescent="0.2">
      <c r="A333" s="12" t="s">
        <v>2588</v>
      </c>
      <c r="B333" s="12" t="s">
        <v>4861</v>
      </c>
      <c r="C333" s="48" t="s">
        <v>2589</v>
      </c>
      <c r="D333" s="186" t="s">
        <v>4649</v>
      </c>
      <c r="E333" s="210"/>
      <c r="F333" s="74" t="s">
        <v>4548</v>
      </c>
      <c r="G333" s="74" t="s">
        <v>4339</v>
      </c>
      <c r="H333" s="178">
        <v>89</v>
      </c>
    </row>
    <row r="334" spans="1:8" ht="38.25" x14ac:dyDescent="0.2">
      <c r="A334" s="12" t="s">
        <v>2590</v>
      </c>
      <c r="B334" s="12" t="s">
        <v>4861</v>
      </c>
      <c r="C334" s="48" t="s">
        <v>2591</v>
      </c>
      <c r="D334" s="186" t="s">
        <v>4649</v>
      </c>
      <c r="E334" s="210"/>
      <c r="F334" s="74" t="s">
        <v>4549</v>
      </c>
      <c r="G334" s="74" t="s">
        <v>4339</v>
      </c>
      <c r="H334" s="178">
        <v>89</v>
      </c>
    </row>
    <row r="335" spans="1:8" ht="25.5" x14ac:dyDescent="0.2">
      <c r="A335" s="12" t="s">
        <v>1482</v>
      </c>
      <c r="B335" s="12" t="s">
        <v>4769</v>
      </c>
      <c r="C335" s="48" t="s">
        <v>1483</v>
      </c>
      <c r="D335" s="186">
        <v>107</v>
      </c>
      <c r="E335" s="210"/>
      <c r="F335" s="74" t="s">
        <v>4550</v>
      </c>
      <c r="G335" s="74" t="s">
        <v>4339</v>
      </c>
      <c r="H335" s="178">
        <v>89</v>
      </c>
    </row>
    <row r="336" spans="1:8" ht="25.5" x14ac:dyDescent="0.2">
      <c r="A336" s="12" t="s">
        <v>1615</v>
      </c>
      <c r="B336" s="12" t="s">
        <v>4784</v>
      </c>
      <c r="C336" s="48" t="s">
        <v>1616</v>
      </c>
      <c r="D336" s="186" t="s">
        <v>4637</v>
      </c>
      <c r="E336" s="210"/>
      <c r="F336" s="74" t="s">
        <v>4551</v>
      </c>
      <c r="G336" s="74" t="s">
        <v>4339</v>
      </c>
      <c r="H336" s="178">
        <v>89</v>
      </c>
    </row>
    <row r="337" spans="1:8" ht="38.25" x14ac:dyDescent="0.2">
      <c r="A337" s="12" t="s">
        <v>1965</v>
      </c>
      <c r="B337" s="12" t="s">
        <v>4810</v>
      </c>
      <c r="C337" s="48" t="s">
        <v>1966</v>
      </c>
      <c r="D337" s="186" t="s">
        <v>4653</v>
      </c>
      <c r="E337" s="210"/>
      <c r="F337" s="74" t="s">
        <v>4552</v>
      </c>
      <c r="G337" s="74" t="s">
        <v>4339</v>
      </c>
      <c r="H337" s="178">
        <v>89</v>
      </c>
    </row>
    <row r="338" spans="1:8" ht="51" x14ac:dyDescent="0.2">
      <c r="A338" s="12" t="s">
        <v>2464</v>
      </c>
      <c r="B338" s="12" t="s">
        <v>4853</v>
      </c>
      <c r="C338" s="48" t="s">
        <v>2465</v>
      </c>
      <c r="D338" s="186" t="s">
        <v>4687</v>
      </c>
      <c r="E338" s="210"/>
      <c r="F338" s="74" t="s">
        <v>4341</v>
      </c>
      <c r="G338" s="74" t="s">
        <v>4340</v>
      </c>
      <c r="H338" s="178">
        <v>89</v>
      </c>
    </row>
    <row r="339" spans="1:8" ht="25.5" x14ac:dyDescent="0.2">
      <c r="A339" s="12" t="s">
        <v>909</v>
      </c>
      <c r="B339" s="12" t="s">
        <v>4723</v>
      </c>
      <c r="C339" s="48" t="s">
        <v>910</v>
      </c>
      <c r="D339" s="186" t="s">
        <v>4590</v>
      </c>
      <c r="E339" s="210"/>
      <c r="F339" s="74" t="s">
        <v>4554</v>
      </c>
      <c r="G339" s="74" t="s">
        <v>4340</v>
      </c>
      <c r="H339" s="178">
        <v>89</v>
      </c>
    </row>
    <row r="340" spans="1:8" ht="25.5" x14ac:dyDescent="0.2">
      <c r="A340" s="12" t="s">
        <v>2714</v>
      </c>
      <c r="B340" s="12" t="s">
        <v>4871</v>
      </c>
      <c r="C340" s="48" t="s">
        <v>2715</v>
      </c>
      <c r="D340" s="186" t="s">
        <v>4704</v>
      </c>
      <c r="E340" s="210"/>
      <c r="F340" s="74" t="s">
        <v>4342</v>
      </c>
      <c r="G340" s="74" t="s">
        <v>4343</v>
      </c>
      <c r="H340" s="178" t="s">
        <v>4255</v>
      </c>
    </row>
    <row r="341" spans="1:8" ht="25.5" x14ac:dyDescent="0.2">
      <c r="A341" s="12" t="s">
        <v>814</v>
      </c>
      <c r="B341" s="12" t="s">
        <v>4715</v>
      </c>
      <c r="C341" s="48" t="s">
        <v>815</v>
      </c>
      <c r="D341" s="186" t="s">
        <v>4575</v>
      </c>
      <c r="E341" s="210"/>
      <c r="F341" s="74" t="s">
        <v>4344</v>
      </c>
      <c r="G341" s="74" t="s">
        <v>4345</v>
      </c>
      <c r="H341" s="178" t="s">
        <v>4277</v>
      </c>
    </row>
    <row r="342" spans="1:8" ht="38.25" x14ac:dyDescent="0.2">
      <c r="A342" s="12" t="s">
        <v>2106</v>
      </c>
      <c r="B342" s="12" t="s">
        <v>4822</v>
      </c>
      <c r="C342" s="48" t="s">
        <v>2107</v>
      </c>
      <c r="D342" s="186" t="s">
        <v>4588</v>
      </c>
      <c r="E342" s="210"/>
      <c r="F342" s="74" t="s">
        <v>4515</v>
      </c>
      <c r="G342" s="74" t="s">
        <v>4516</v>
      </c>
      <c r="H342" s="178" t="s">
        <v>4514</v>
      </c>
    </row>
    <row r="343" spans="1:8" ht="25.5" x14ac:dyDescent="0.2">
      <c r="A343" s="12" t="s">
        <v>1381</v>
      </c>
      <c r="B343" s="12" t="s">
        <v>4759</v>
      </c>
      <c r="C343" s="48" t="s">
        <v>1382</v>
      </c>
      <c r="D343" s="186" t="s">
        <v>4613</v>
      </c>
      <c r="E343" s="210"/>
      <c r="F343" s="74" t="s">
        <v>4517</v>
      </c>
      <c r="G343" s="74" t="s">
        <v>4518</v>
      </c>
      <c r="H343" s="178" t="s">
        <v>4514</v>
      </c>
    </row>
    <row r="344" spans="1:8" x14ac:dyDescent="0.2">
      <c r="A344" s="12" t="s">
        <v>1366</v>
      </c>
      <c r="B344" s="12" t="s">
        <v>4757</v>
      </c>
      <c r="C344" s="48" t="s">
        <v>1367</v>
      </c>
      <c r="D344" s="186" t="s">
        <v>4616</v>
      </c>
      <c r="E344" s="210"/>
      <c r="F344" s="74" t="s">
        <v>4346</v>
      </c>
      <c r="G344" s="74" t="s">
        <v>4347</v>
      </c>
      <c r="H344" s="178" t="s">
        <v>4249</v>
      </c>
    </row>
    <row r="345" spans="1:8" ht="25.5" x14ac:dyDescent="0.2">
      <c r="A345" s="12" t="s">
        <v>1447</v>
      </c>
      <c r="B345" s="12" t="s">
        <v>4765</v>
      </c>
      <c r="C345" s="48" t="s">
        <v>1446</v>
      </c>
      <c r="D345" s="186" t="s">
        <v>4619</v>
      </c>
      <c r="E345" s="210"/>
      <c r="F345" s="74" t="s">
        <v>4348</v>
      </c>
      <c r="G345" s="74" t="s">
        <v>4349</v>
      </c>
      <c r="H345" s="178" t="s">
        <v>4247</v>
      </c>
    </row>
    <row r="346" spans="1:8" ht="25.5" x14ac:dyDescent="0.2">
      <c r="A346" s="12" t="s">
        <v>991</v>
      </c>
      <c r="B346" s="12" t="s">
        <v>4730</v>
      </c>
      <c r="C346" s="48" t="s">
        <v>992</v>
      </c>
      <c r="D346" s="186">
        <v>46</v>
      </c>
      <c r="E346" s="210"/>
      <c r="F346" s="74" t="s">
        <v>4350</v>
      </c>
      <c r="G346" s="74" t="s">
        <v>4351</v>
      </c>
      <c r="H346" s="178" t="s">
        <v>4044</v>
      </c>
    </row>
    <row r="347" spans="1:8" ht="25.5" x14ac:dyDescent="0.2">
      <c r="A347" s="12" t="s">
        <v>1847</v>
      </c>
      <c r="B347" s="12" t="s">
        <v>4802</v>
      </c>
      <c r="C347" s="48" t="s">
        <v>1848</v>
      </c>
      <c r="D347" s="186" t="s">
        <v>4654</v>
      </c>
      <c r="E347" s="210"/>
      <c r="F347" s="74" t="s">
        <v>4352</v>
      </c>
      <c r="G347" s="74" t="s">
        <v>4353</v>
      </c>
      <c r="H347" s="178">
        <v>89</v>
      </c>
    </row>
    <row r="348" spans="1:8" ht="25.5" x14ac:dyDescent="0.2">
      <c r="A348" s="12" t="s">
        <v>1534</v>
      </c>
      <c r="B348" s="12" t="s">
        <v>4775</v>
      </c>
      <c r="C348" s="48" t="s">
        <v>1535</v>
      </c>
      <c r="D348" s="186">
        <v>107</v>
      </c>
      <c r="E348" s="210"/>
      <c r="F348" s="74" t="s">
        <v>4470</v>
      </c>
      <c r="G348" s="74" t="s">
        <v>4471</v>
      </c>
      <c r="H348" s="178" t="s">
        <v>4463</v>
      </c>
    </row>
    <row r="349" spans="1:8" x14ac:dyDescent="0.2">
      <c r="A349" s="12" t="s">
        <v>1536</v>
      </c>
      <c r="B349" s="12" t="s">
        <v>4775</v>
      </c>
      <c r="C349" s="48" t="s">
        <v>1537</v>
      </c>
      <c r="D349" s="186">
        <v>107</v>
      </c>
      <c r="E349" s="210"/>
      <c r="F349" s="74" t="s">
        <v>4354</v>
      </c>
      <c r="G349" s="74" t="s">
        <v>4355</v>
      </c>
      <c r="H349" s="178" t="s">
        <v>4356</v>
      </c>
    </row>
    <row r="350" spans="1:8" x14ac:dyDescent="0.2">
      <c r="A350" s="12" t="s">
        <v>2701</v>
      </c>
      <c r="B350" s="12" t="s">
        <v>4869</v>
      </c>
      <c r="C350" s="48" t="s">
        <v>2702</v>
      </c>
      <c r="D350" s="186">
        <v>223</v>
      </c>
      <c r="E350" s="210"/>
      <c r="F350" s="74" t="s">
        <v>4357</v>
      </c>
      <c r="G350" s="74" t="s">
        <v>4358</v>
      </c>
      <c r="H350" s="178" t="s">
        <v>4235</v>
      </c>
    </row>
    <row r="351" spans="1:8" ht="25.5" x14ac:dyDescent="0.2">
      <c r="A351" s="12" t="s">
        <v>1524</v>
      </c>
      <c r="B351" s="12" t="s">
        <v>4774</v>
      </c>
      <c r="C351" s="48" t="s">
        <v>1525</v>
      </c>
      <c r="D351" s="186" t="s">
        <v>4628</v>
      </c>
      <c r="E351" s="210"/>
      <c r="F351" s="74" t="s">
        <v>302</v>
      </c>
      <c r="G351" s="74" t="s">
        <v>4359</v>
      </c>
      <c r="H351" s="178">
        <v>89</v>
      </c>
    </row>
    <row r="352" spans="1:8" ht="25.5" x14ac:dyDescent="0.2">
      <c r="A352" s="12" t="s">
        <v>1542</v>
      </c>
      <c r="B352" s="12" t="s">
        <v>4776</v>
      </c>
      <c r="C352" s="48" t="s">
        <v>1543</v>
      </c>
      <c r="D352" s="186" t="s">
        <v>4629</v>
      </c>
      <c r="E352" s="210"/>
      <c r="F352" s="74" t="s">
        <v>4360</v>
      </c>
      <c r="G352" s="74" t="s">
        <v>4361</v>
      </c>
      <c r="H352" s="178" t="s">
        <v>4247</v>
      </c>
    </row>
    <row r="353" spans="1:8" ht="51" x14ac:dyDescent="0.2">
      <c r="A353" s="12" t="s">
        <v>768</v>
      </c>
      <c r="B353" s="12" t="s">
        <v>4712</v>
      </c>
      <c r="C353" s="48" t="s">
        <v>769</v>
      </c>
      <c r="D353" s="186" t="s">
        <v>4578</v>
      </c>
      <c r="E353" s="210"/>
      <c r="F353" s="74" t="s">
        <v>4472</v>
      </c>
      <c r="G353" s="74" t="s">
        <v>4473</v>
      </c>
      <c r="H353" s="178" t="s">
        <v>4463</v>
      </c>
    </row>
    <row r="354" spans="1:8" ht="25.5" x14ac:dyDescent="0.2">
      <c r="A354" s="12" t="s">
        <v>1454</v>
      </c>
      <c r="B354" s="12" t="s">
        <v>4766</v>
      </c>
      <c r="C354" s="48" t="s">
        <v>1455</v>
      </c>
      <c r="D354" s="186" t="s">
        <v>4621</v>
      </c>
      <c r="E354" s="210"/>
      <c r="F354" s="74" t="s">
        <v>4362</v>
      </c>
      <c r="G354" s="74" t="s">
        <v>4363</v>
      </c>
      <c r="H354" s="178" t="s">
        <v>4247</v>
      </c>
    </row>
    <row r="355" spans="1:8" x14ac:dyDescent="0.2">
      <c r="A355" s="12" t="s">
        <v>732</v>
      </c>
      <c r="B355" s="12" t="s">
        <v>4711</v>
      </c>
      <c r="C355" s="48" t="s">
        <v>733</v>
      </c>
      <c r="D355" s="186" t="s">
        <v>576</v>
      </c>
      <c r="E355" s="210"/>
      <c r="F355" s="74" t="s">
        <v>4474</v>
      </c>
      <c r="G355" s="74" t="s">
        <v>4475</v>
      </c>
      <c r="H355" s="178" t="s">
        <v>4463</v>
      </c>
    </row>
    <row r="356" spans="1:8" x14ac:dyDescent="0.2">
      <c r="A356" s="12" t="s">
        <v>770</v>
      </c>
      <c r="B356" s="12" t="s">
        <v>4712</v>
      </c>
      <c r="C356" s="48" t="s">
        <v>771</v>
      </c>
      <c r="D356" s="186">
        <v>101</v>
      </c>
      <c r="E356" s="210"/>
      <c r="F356" s="74" t="s">
        <v>4364</v>
      </c>
      <c r="G356" s="74" t="s">
        <v>4365</v>
      </c>
      <c r="H356" s="178" t="s">
        <v>4356</v>
      </c>
    </row>
    <row r="357" spans="1:8" x14ac:dyDescent="0.2">
      <c r="A357" s="12" t="s">
        <v>2309</v>
      </c>
      <c r="B357" s="12" t="s">
        <v>4840</v>
      </c>
      <c r="C357" s="48" t="s">
        <v>2310</v>
      </c>
      <c r="D357" s="186">
        <v>218</v>
      </c>
      <c r="E357" s="210"/>
      <c r="F357" s="74" t="s">
        <v>4519</v>
      </c>
      <c r="G357" s="74" t="s">
        <v>4520</v>
      </c>
      <c r="H357" s="178" t="s">
        <v>4514</v>
      </c>
    </row>
    <row r="358" spans="1:8" ht="25.5" x14ac:dyDescent="0.2">
      <c r="A358" s="12" t="s">
        <v>772</v>
      </c>
      <c r="B358" s="12" t="s">
        <v>4712</v>
      </c>
      <c r="C358" s="48" t="s">
        <v>773</v>
      </c>
      <c r="D358" s="186" t="s">
        <v>4580</v>
      </c>
      <c r="E358" s="210"/>
      <c r="F358" s="74" t="s">
        <v>4366</v>
      </c>
      <c r="G358" s="74" t="s">
        <v>4367</v>
      </c>
      <c r="H358" s="178">
        <v>89</v>
      </c>
    </row>
    <row r="359" spans="1:8" ht="25.5" x14ac:dyDescent="0.2">
      <c r="A359" s="12" t="s">
        <v>675</v>
      </c>
      <c r="B359" s="12" t="s">
        <v>4709</v>
      </c>
      <c r="C359" s="48" t="s">
        <v>676</v>
      </c>
      <c r="D359" s="186">
        <v>40</v>
      </c>
      <c r="E359" s="210"/>
      <c r="F359" s="74" t="s">
        <v>4368</v>
      </c>
      <c r="G359" s="74" t="s">
        <v>4369</v>
      </c>
      <c r="H359" s="178">
        <v>89</v>
      </c>
    </row>
    <row r="360" spans="1:8" x14ac:dyDescent="0.2">
      <c r="A360" s="12" t="s">
        <v>1649</v>
      </c>
      <c r="B360" s="12" t="s">
        <v>4787</v>
      </c>
      <c r="C360" s="48" t="s">
        <v>1650</v>
      </c>
      <c r="D360" s="186" t="s">
        <v>4640</v>
      </c>
      <c r="E360" s="210"/>
      <c r="F360" s="74" t="s">
        <v>4555</v>
      </c>
      <c r="G360" s="74" t="s">
        <v>4369</v>
      </c>
      <c r="H360" s="178">
        <v>89</v>
      </c>
    </row>
    <row r="361" spans="1:8" ht="25.5" x14ac:dyDescent="0.2">
      <c r="A361" s="12" t="s">
        <v>2112</v>
      </c>
      <c r="B361" s="12" t="s">
        <v>4823</v>
      </c>
      <c r="C361" s="48" t="s">
        <v>2113</v>
      </c>
      <c r="D361" s="186" t="s">
        <v>4668</v>
      </c>
      <c r="E361" s="210"/>
      <c r="F361" s="74" t="s">
        <v>4556</v>
      </c>
      <c r="G361" s="74" t="s">
        <v>4370</v>
      </c>
      <c r="H361" s="178">
        <v>89</v>
      </c>
    </row>
    <row r="362" spans="1:8" x14ac:dyDescent="0.2">
      <c r="A362" s="12" t="s">
        <v>662</v>
      </c>
      <c r="B362" s="12" t="s">
        <v>4708</v>
      </c>
      <c r="C362" s="48" t="s">
        <v>663</v>
      </c>
      <c r="D362" s="186">
        <v>40</v>
      </c>
      <c r="E362" s="210"/>
      <c r="F362" s="74" t="s">
        <v>3896</v>
      </c>
      <c r="G362" s="74" t="s">
        <v>4370</v>
      </c>
      <c r="H362" s="178">
        <v>89</v>
      </c>
    </row>
    <row r="363" spans="1:8" x14ac:dyDescent="0.2">
      <c r="A363" s="12" t="s">
        <v>1544</v>
      </c>
      <c r="B363" s="12" t="s">
        <v>4776</v>
      </c>
      <c r="C363" s="48" t="s">
        <v>1545</v>
      </c>
      <c r="D363" s="186" t="s">
        <v>4629</v>
      </c>
      <c r="E363" s="210"/>
      <c r="F363" s="74" t="s">
        <v>4557</v>
      </c>
      <c r="G363" s="74" t="s">
        <v>4370</v>
      </c>
      <c r="H363" s="178">
        <v>89</v>
      </c>
    </row>
    <row r="364" spans="1:8" ht="25.5" x14ac:dyDescent="0.2">
      <c r="A364" s="12" t="s">
        <v>626</v>
      </c>
      <c r="B364" s="12" t="s">
        <v>4707</v>
      </c>
      <c r="C364" s="48" t="s">
        <v>627</v>
      </c>
      <c r="D364" s="186" t="s">
        <v>4566</v>
      </c>
      <c r="E364" s="210"/>
      <c r="F364" s="74" t="s">
        <v>4558</v>
      </c>
      <c r="G364" s="74" t="s">
        <v>4370</v>
      </c>
      <c r="H364" s="178">
        <v>89</v>
      </c>
    </row>
    <row r="365" spans="1:8" x14ac:dyDescent="0.2">
      <c r="A365" s="12" t="s">
        <v>822</v>
      </c>
      <c r="B365" s="12" t="s">
        <v>4716</v>
      </c>
      <c r="C365" s="48" t="s">
        <v>823</v>
      </c>
      <c r="D365" s="186">
        <v>101</v>
      </c>
      <c r="E365" s="210"/>
      <c r="F365" s="74" t="s">
        <v>4559</v>
      </c>
      <c r="G365" s="74" t="s">
        <v>4370</v>
      </c>
      <c r="H365" s="178">
        <v>89</v>
      </c>
    </row>
    <row r="366" spans="1:8" ht="25.5" x14ac:dyDescent="0.2">
      <c r="A366" s="12" t="s">
        <v>608</v>
      </c>
      <c r="B366" s="12" t="s">
        <v>4707</v>
      </c>
      <c r="C366" s="48" t="s">
        <v>609</v>
      </c>
      <c r="D366" s="186">
        <v>40</v>
      </c>
      <c r="E366" s="210"/>
      <c r="F366" s="74" t="s">
        <v>4560</v>
      </c>
      <c r="G366" s="74" t="s">
        <v>4370</v>
      </c>
      <c r="H366" s="178">
        <v>89</v>
      </c>
    </row>
    <row r="367" spans="1:8" x14ac:dyDescent="0.2">
      <c r="A367" s="12" t="s">
        <v>834</v>
      </c>
      <c r="B367" s="12" t="s">
        <v>4716</v>
      </c>
      <c r="C367" s="48" t="s">
        <v>835</v>
      </c>
      <c r="D367" s="186">
        <v>101</v>
      </c>
      <c r="E367" s="210"/>
      <c r="F367" s="74" t="s">
        <v>4371</v>
      </c>
      <c r="G367" s="74" t="s">
        <v>4372</v>
      </c>
      <c r="H367" s="178">
        <v>89</v>
      </c>
    </row>
    <row r="368" spans="1:8" ht="51" x14ac:dyDescent="0.2">
      <c r="A368" s="12" t="s">
        <v>2091</v>
      </c>
      <c r="B368" s="12" t="s">
        <v>4821</v>
      </c>
      <c r="C368" s="48" t="s">
        <v>2092</v>
      </c>
      <c r="D368" s="186">
        <v>214</v>
      </c>
      <c r="E368" s="210"/>
      <c r="F368" s="74" t="s">
        <v>2705</v>
      </c>
      <c r="G368" s="74" t="s">
        <v>4373</v>
      </c>
      <c r="H368" s="178" t="s">
        <v>4325</v>
      </c>
    </row>
    <row r="369" spans="1:8" x14ac:dyDescent="0.2">
      <c r="A369" s="12" t="s">
        <v>766</v>
      </c>
      <c r="B369" s="12" t="s">
        <v>4712</v>
      </c>
      <c r="C369" s="48" t="s">
        <v>767</v>
      </c>
      <c r="D369" s="186">
        <v>101</v>
      </c>
      <c r="E369" s="210"/>
      <c r="F369" s="74" t="s">
        <v>4521</v>
      </c>
      <c r="G369" s="74" t="s">
        <v>4522</v>
      </c>
      <c r="H369" s="178" t="s">
        <v>4514</v>
      </c>
    </row>
    <row r="370" spans="1:8" ht="25.5" x14ac:dyDescent="0.2">
      <c r="A370" s="12" t="s">
        <v>836</v>
      </c>
      <c r="B370" s="12" t="s">
        <v>4716</v>
      </c>
      <c r="C370" s="48" t="s">
        <v>837</v>
      </c>
      <c r="D370" s="186" t="s">
        <v>4584</v>
      </c>
      <c r="E370" s="210"/>
      <c r="F370" s="74" t="s">
        <v>4563</v>
      </c>
      <c r="G370" s="74" t="s">
        <v>4374</v>
      </c>
      <c r="H370" s="178" t="s">
        <v>4255</v>
      </c>
    </row>
    <row r="371" spans="1:8" x14ac:dyDescent="0.2">
      <c r="A371" s="12" t="s">
        <v>1516</v>
      </c>
      <c r="B371" s="12" t="s">
        <v>4773</v>
      </c>
      <c r="C371" s="48" t="s">
        <v>1517</v>
      </c>
      <c r="D371" s="186" t="s">
        <v>4627</v>
      </c>
      <c r="E371" s="210"/>
      <c r="F371" s="74" t="s">
        <v>4563</v>
      </c>
      <c r="G371" s="74" t="s">
        <v>4374</v>
      </c>
      <c r="H371" s="178" t="s">
        <v>4255</v>
      </c>
    </row>
    <row r="372" spans="1:8" ht="25.5" x14ac:dyDescent="0.2">
      <c r="A372" s="12" t="s">
        <v>2355</v>
      </c>
      <c r="B372" s="12" t="s">
        <v>4843</v>
      </c>
      <c r="C372" s="48" t="s">
        <v>2356</v>
      </c>
      <c r="D372" s="186" t="s">
        <v>4673</v>
      </c>
      <c r="E372" s="210"/>
      <c r="F372" s="74" t="s">
        <v>272</v>
      </c>
      <c r="G372" s="74" t="s">
        <v>4374</v>
      </c>
      <c r="H372" s="178" t="s">
        <v>4255</v>
      </c>
    </row>
    <row r="373" spans="1:8" x14ac:dyDescent="0.2">
      <c r="A373" s="12" t="s">
        <v>1629</v>
      </c>
      <c r="B373" s="12" t="s">
        <v>4785</v>
      </c>
      <c r="C373" s="48" t="s">
        <v>1630</v>
      </c>
      <c r="D373" s="186" t="s">
        <v>4638</v>
      </c>
      <c r="E373" s="210"/>
      <c r="F373" s="74" t="s">
        <v>4561</v>
      </c>
      <c r="G373" s="74" t="s">
        <v>4374</v>
      </c>
      <c r="H373" s="178" t="s">
        <v>4255</v>
      </c>
    </row>
    <row r="374" spans="1:8" ht="25.5" x14ac:dyDescent="0.2">
      <c r="A374" s="12" t="s">
        <v>774</v>
      </c>
      <c r="B374" s="12" t="s">
        <v>4712</v>
      </c>
      <c r="C374" s="48" t="s">
        <v>775</v>
      </c>
      <c r="D374" s="186" t="s">
        <v>4579</v>
      </c>
      <c r="E374" s="210"/>
      <c r="F374" s="74" t="s">
        <v>4562</v>
      </c>
      <c r="G374" s="74" t="s">
        <v>4374</v>
      </c>
      <c r="H374" s="178" t="s">
        <v>4255</v>
      </c>
    </row>
    <row r="375" spans="1:8" ht="25.5" x14ac:dyDescent="0.2">
      <c r="A375" s="12" t="s">
        <v>2104</v>
      </c>
      <c r="B375" s="12" t="s">
        <v>4822</v>
      </c>
      <c r="C375" s="48" t="s">
        <v>2105</v>
      </c>
      <c r="D375" s="186">
        <v>214</v>
      </c>
      <c r="E375" s="210"/>
      <c r="F375" s="74" t="s">
        <v>4476</v>
      </c>
      <c r="G375" s="74" t="s">
        <v>4477</v>
      </c>
      <c r="H375" s="178" t="s">
        <v>4463</v>
      </c>
    </row>
    <row r="376" spans="1:8" ht="25.5" x14ac:dyDescent="0.2">
      <c r="A376" s="12" t="s">
        <v>2100</v>
      </c>
      <c r="B376" s="12" t="s">
        <v>4822</v>
      </c>
      <c r="C376" s="48" t="s">
        <v>2101</v>
      </c>
      <c r="D376" s="186" t="s">
        <v>4662</v>
      </c>
      <c r="E376" s="210"/>
      <c r="F376" s="74" t="s">
        <v>4493</v>
      </c>
      <c r="G376" s="74" t="s">
        <v>4494</v>
      </c>
      <c r="H376" s="178" t="s">
        <v>4490</v>
      </c>
    </row>
    <row r="377" spans="1:8" ht="38.25" x14ac:dyDescent="0.2">
      <c r="A377" s="211" t="s">
        <v>5083</v>
      </c>
      <c r="B377" s="12" t="s">
        <v>4821</v>
      </c>
      <c r="C377" s="48" t="s">
        <v>2093</v>
      </c>
      <c r="D377" s="186">
        <v>214</v>
      </c>
      <c r="E377" s="210"/>
      <c r="F377" s="74" t="s">
        <v>4375</v>
      </c>
      <c r="G377" s="74" t="s">
        <v>4376</v>
      </c>
      <c r="H377" s="178" t="s">
        <v>4235</v>
      </c>
    </row>
    <row r="378" spans="1:8" ht="38.25" x14ac:dyDescent="0.2">
      <c r="A378" s="211" t="s">
        <v>5082</v>
      </c>
      <c r="B378" s="12" t="s">
        <v>4844</v>
      </c>
      <c r="C378" s="48" t="s">
        <v>2361</v>
      </c>
      <c r="D378" s="186">
        <v>214</v>
      </c>
      <c r="E378" s="210"/>
    </row>
    <row r="379" spans="1:8" x14ac:dyDescent="0.2">
      <c r="A379" s="12" t="s">
        <v>2392</v>
      </c>
      <c r="B379" s="12" t="s">
        <v>4847</v>
      </c>
      <c r="C379" s="48" t="s">
        <v>2393</v>
      </c>
      <c r="D379" s="186" t="s">
        <v>4664</v>
      </c>
      <c r="E379" s="210"/>
    </row>
    <row r="380" spans="1:8" ht="25.5" x14ac:dyDescent="0.2">
      <c r="A380" s="12" t="s">
        <v>2406</v>
      </c>
      <c r="B380" s="12" t="s">
        <v>4849</v>
      </c>
      <c r="C380" s="48" t="s">
        <v>2407</v>
      </c>
      <c r="D380" s="186" t="s">
        <v>4684</v>
      </c>
      <c r="E380" s="210"/>
    </row>
    <row r="381" spans="1:8" x14ac:dyDescent="0.2">
      <c r="A381" s="12" t="s">
        <v>664</v>
      </c>
      <c r="B381" s="12" t="s">
        <v>4708</v>
      </c>
      <c r="C381" s="48" t="s">
        <v>665</v>
      </c>
      <c r="D381" s="186" t="s">
        <v>4566</v>
      </c>
      <c r="E381" s="210"/>
    </row>
    <row r="382" spans="1:8" ht="25.5" x14ac:dyDescent="0.2">
      <c r="A382" s="12" t="s">
        <v>824</v>
      </c>
      <c r="B382" s="12" t="s">
        <v>4716</v>
      </c>
      <c r="C382" s="48" t="s">
        <v>825</v>
      </c>
      <c r="D382" s="186">
        <v>101</v>
      </c>
      <c r="E382" s="210"/>
    </row>
    <row r="383" spans="1:8" ht="25.5" x14ac:dyDescent="0.2">
      <c r="A383" s="12" t="s">
        <v>846</v>
      </c>
      <c r="B383" s="12" t="s">
        <v>4717</v>
      </c>
      <c r="C383" s="48" t="s">
        <v>847</v>
      </c>
      <c r="D383" s="186" t="s">
        <v>4571</v>
      </c>
      <c r="E383" s="210"/>
    </row>
    <row r="384" spans="1:8" ht="38.25" x14ac:dyDescent="0.2">
      <c r="A384" s="12" t="s">
        <v>2032</v>
      </c>
      <c r="B384" s="12" t="s">
        <v>4816</v>
      </c>
      <c r="C384" s="48" t="s">
        <v>2033</v>
      </c>
      <c r="D384" s="186" t="s">
        <v>4665</v>
      </c>
      <c r="E384" s="210"/>
    </row>
    <row r="385" spans="1:5" x14ac:dyDescent="0.2">
      <c r="A385" s="12" t="s">
        <v>2094</v>
      </c>
      <c r="B385" s="12" t="s">
        <v>4821</v>
      </c>
      <c r="C385" s="48" t="s">
        <v>2095</v>
      </c>
      <c r="D385" s="186">
        <v>214</v>
      </c>
      <c r="E385" s="210"/>
    </row>
    <row r="386" spans="1:5" x14ac:dyDescent="0.2">
      <c r="A386" s="12" t="s">
        <v>997</v>
      </c>
      <c r="B386" s="12" t="s">
        <v>4730</v>
      </c>
      <c r="C386" s="48" t="s">
        <v>998</v>
      </c>
      <c r="D386" s="186">
        <v>46</v>
      </c>
      <c r="E386" s="210"/>
    </row>
    <row r="387" spans="1:5" ht="38.25" x14ac:dyDescent="0.2">
      <c r="A387" s="12" t="s">
        <v>1149</v>
      </c>
      <c r="B387" s="12" t="s">
        <v>4741</v>
      </c>
      <c r="C387" s="48" t="s">
        <v>1150</v>
      </c>
      <c r="D387" s="186" t="s">
        <v>4598</v>
      </c>
      <c r="E387" s="210"/>
    </row>
    <row r="388" spans="1:5" x14ac:dyDescent="0.2">
      <c r="A388" s="12" t="s">
        <v>974</v>
      </c>
      <c r="B388" s="12" t="s">
        <v>4728</v>
      </c>
      <c r="C388" s="48" t="s">
        <v>975</v>
      </c>
      <c r="D388" s="186" t="s">
        <v>4572</v>
      </c>
      <c r="E388" s="210"/>
    </row>
    <row r="389" spans="1:5" ht="38.25" x14ac:dyDescent="0.2">
      <c r="A389" s="12" t="s">
        <v>860</v>
      </c>
      <c r="B389" s="12" t="s">
        <v>4718</v>
      </c>
      <c r="C389" s="48" t="s">
        <v>861</v>
      </c>
      <c r="D389" s="186" t="s">
        <v>4586</v>
      </c>
      <c r="E389" s="210"/>
    </row>
    <row r="390" spans="1:5" ht="38.25" x14ac:dyDescent="0.2">
      <c r="A390" s="12" t="s">
        <v>1897</v>
      </c>
      <c r="B390" s="12" t="s">
        <v>4806</v>
      </c>
      <c r="C390" s="48" t="s">
        <v>1898</v>
      </c>
      <c r="D390" s="186" t="s">
        <v>4647</v>
      </c>
      <c r="E390" s="210"/>
    </row>
    <row r="391" spans="1:5" x14ac:dyDescent="0.2">
      <c r="A391" s="12" t="s">
        <v>1186</v>
      </c>
      <c r="B391" s="12" t="s">
        <v>4744</v>
      </c>
      <c r="C391" s="48" t="s">
        <v>1187</v>
      </c>
      <c r="D391" s="186">
        <v>50</v>
      </c>
      <c r="E391" s="210"/>
    </row>
    <row r="392" spans="1:5" ht="25.5" x14ac:dyDescent="0.2">
      <c r="A392" s="12" t="s">
        <v>2034</v>
      </c>
      <c r="B392" s="12" t="s">
        <v>4816</v>
      </c>
      <c r="C392" s="48" t="s">
        <v>2035</v>
      </c>
      <c r="D392" s="186" t="s">
        <v>4665</v>
      </c>
      <c r="E392" s="210"/>
    </row>
    <row r="393" spans="1:5" ht="51" x14ac:dyDescent="0.2">
      <c r="A393" s="12" t="s">
        <v>1955</v>
      </c>
      <c r="B393" s="12" t="s">
        <v>4809</v>
      </c>
      <c r="C393" s="48" t="s">
        <v>1956</v>
      </c>
      <c r="D393" s="186" t="s">
        <v>4646</v>
      </c>
      <c r="E393" s="210"/>
    </row>
    <row r="394" spans="1:5" ht="25.5" x14ac:dyDescent="0.2">
      <c r="A394" s="12" t="s">
        <v>1749</v>
      </c>
      <c r="B394" s="12" t="s">
        <v>4795</v>
      </c>
      <c r="C394" s="48" t="s">
        <v>1750</v>
      </c>
      <c r="D394" s="186">
        <v>207</v>
      </c>
      <c r="E394" s="210"/>
    </row>
    <row r="395" spans="1:5" ht="38.25" x14ac:dyDescent="0.2">
      <c r="A395" s="12" t="s">
        <v>999</v>
      </c>
      <c r="B395" s="12" t="s">
        <v>4730</v>
      </c>
      <c r="C395" s="48" t="s">
        <v>1000</v>
      </c>
      <c r="D395" s="186">
        <v>46</v>
      </c>
      <c r="E395" s="210"/>
    </row>
    <row r="396" spans="1:5" x14ac:dyDescent="0.2">
      <c r="A396" s="12" t="s">
        <v>1326</v>
      </c>
      <c r="B396" s="12" t="s">
        <v>4755</v>
      </c>
      <c r="C396" s="48" t="s">
        <v>1327</v>
      </c>
      <c r="D396" s="186" t="s">
        <v>4610</v>
      </c>
      <c r="E396" s="210"/>
    </row>
    <row r="397" spans="1:5" ht="25.5" x14ac:dyDescent="0.2">
      <c r="A397" s="12" t="s">
        <v>826</v>
      </c>
      <c r="B397" s="12" t="s">
        <v>4716</v>
      </c>
      <c r="C397" s="48" t="s">
        <v>827</v>
      </c>
      <c r="D397" s="186">
        <v>101</v>
      </c>
      <c r="E397" s="210"/>
    </row>
    <row r="398" spans="1:5" ht="38.25" x14ac:dyDescent="0.2">
      <c r="A398" s="12" t="s">
        <v>850</v>
      </c>
      <c r="B398" s="12" t="s">
        <v>4717</v>
      </c>
      <c r="C398" s="48" t="s">
        <v>851</v>
      </c>
      <c r="D398" s="186" t="s">
        <v>4571</v>
      </c>
      <c r="E398" s="210"/>
    </row>
    <row r="399" spans="1:5" ht="25.5" x14ac:dyDescent="0.2">
      <c r="A399" s="12" t="s">
        <v>1210</v>
      </c>
      <c r="B399" s="12" t="s">
        <v>4746</v>
      </c>
      <c r="C399" s="48" t="s">
        <v>1211</v>
      </c>
      <c r="D399" s="186" t="s">
        <v>4609</v>
      </c>
      <c r="E399" s="210"/>
    </row>
    <row r="400" spans="1:5" ht="25.5" x14ac:dyDescent="0.2">
      <c r="A400" s="12" t="s">
        <v>1807</v>
      </c>
      <c r="B400" s="12" t="s">
        <v>4799</v>
      </c>
      <c r="C400" s="48" t="s">
        <v>1808</v>
      </c>
      <c r="D400" s="186" t="s">
        <v>4651</v>
      </c>
      <c r="E400" s="210"/>
    </row>
    <row r="401" spans="1:5" ht="38.25" x14ac:dyDescent="0.2">
      <c r="A401" s="12" t="s">
        <v>1171</v>
      </c>
      <c r="B401" s="12" t="s">
        <v>4743</v>
      </c>
      <c r="C401" s="48" t="s">
        <v>1172</v>
      </c>
      <c r="D401" s="186" t="s">
        <v>4598</v>
      </c>
      <c r="E401" s="210"/>
    </row>
    <row r="402" spans="1:5" x14ac:dyDescent="0.2">
      <c r="A402" s="12" t="s">
        <v>1105</v>
      </c>
      <c r="B402" s="12" t="s">
        <v>4737</v>
      </c>
      <c r="C402" s="48" t="s">
        <v>1106</v>
      </c>
      <c r="D402" s="186">
        <v>47</v>
      </c>
      <c r="E402" s="210"/>
    </row>
    <row r="403" spans="1:5" x14ac:dyDescent="0.2">
      <c r="A403" s="12" t="s">
        <v>1300</v>
      </c>
      <c r="B403" s="12" t="s">
        <v>4754</v>
      </c>
      <c r="C403" s="48" t="s">
        <v>1301</v>
      </c>
      <c r="D403" s="186" t="s">
        <v>4612</v>
      </c>
      <c r="E403" s="210"/>
    </row>
    <row r="404" spans="1:5" ht="25.5" x14ac:dyDescent="0.2">
      <c r="A404" s="12" t="s">
        <v>691</v>
      </c>
      <c r="B404" s="12" t="s">
        <v>4709</v>
      </c>
      <c r="C404" s="48" t="s">
        <v>692</v>
      </c>
      <c r="D404" s="186" t="s">
        <v>4569</v>
      </c>
      <c r="E404" s="210"/>
    </row>
    <row r="405" spans="1:5" ht="25.5" x14ac:dyDescent="0.2">
      <c r="A405" s="12" t="s">
        <v>2575</v>
      </c>
      <c r="B405" s="12" t="s">
        <v>4860</v>
      </c>
      <c r="C405" s="48" t="s">
        <v>2576</v>
      </c>
      <c r="D405" s="186" t="s">
        <v>4694</v>
      </c>
      <c r="E405" s="210"/>
    </row>
    <row r="406" spans="1:5" x14ac:dyDescent="0.2">
      <c r="A406" s="12" t="s">
        <v>1778</v>
      </c>
      <c r="B406" s="12" t="s">
        <v>4796</v>
      </c>
      <c r="C406" s="48" t="s">
        <v>1779</v>
      </c>
      <c r="D406" s="186" t="s">
        <v>4600</v>
      </c>
      <c r="E406" s="210"/>
    </row>
    <row r="407" spans="1:5" x14ac:dyDescent="0.2">
      <c r="A407" s="12" t="s">
        <v>2089</v>
      </c>
      <c r="B407" s="12" t="s">
        <v>4820</v>
      </c>
      <c r="C407" s="48" t="s">
        <v>2090</v>
      </c>
      <c r="D407" s="186" t="s">
        <v>4583</v>
      </c>
      <c r="E407" s="210"/>
    </row>
    <row r="408" spans="1:5" ht="51" x14ac:dyDescent="0.2">
      <c r="A408" s="12" t="s">
        <v>2048</v>
      </c>
      <c r="B408" s="12" t="s">
        <v>4817</v>
      </c>
      <c r="C408" s="48" t="s">
        <v>2049</v>
      </c>
      <c r="D408" s="186">
        <v>212</v>
      </c>
      <c r="E408" s="210"/>
    </row>
    <row r="409" spans="1:5" ht="38.25" x14ac:dyDescent="0.2">
      <c r="A409" s="12" t="s">
        <v>2108</v>
      </c>
      <c r="B409" s="12" t="s">
        <v>4822</v>
      </c>
      <c r="C409" s="48" t="s">
        <v>2109</v>
      </c>
      <c r="D409" s="186" t="s">
        <v>4588</v>
      </c>
      <c r="E409" s="210"/>
    </row>
    <row r="410" spans="1:5" x14ac:dyDescent="0.2">
      <c r="A410" s="12" t="s">
        <v>2110</v>
      </c>
      <c r="B410" s="12" t="s">
        <v>4822</v>
      </c>
      <c r="C410" s="48" t="s">
        <v>2111</v>
      </c>
      <c r="D410" s="186">
        <v>214</v>
      </c>
      <c r="E410" s="210"/>
    </row>
    <row r="411" spans="1:5" ht="51" x14ac:dyDescent="0.2">
      <c r="A411" s="12" t="s">
        <v>2050</v>
      </c>
      <c r="B411" s="12" t="s">
        <v>4817</v>
      </c>
      <c r="C411" s="48" t="s">
        <v>2051</v>
      </c>
      <c r="D411" s="186">
        <v>212</v>
      </c>
      <c r="E411" s="210"/>
    </row>
    <row r="412" spans="1:5" ht="38.25" x14ac:dyDescent="0.2">
      <c r="A412" s="12" t="s">
        <v>2046</v>
      </c>
      <c r="B412" s="12" t="s">
        <v>4817</v>
      </c>
      <c r="C412" s="48" t="s">
        <v>2047</v>
      </c>
      <c r="D412" s="186">
        <v>212</v>
      </c>
      <c r="E412" s="210"/>
    </row>
    <row r="413" spans="1:5" x14ac:dyDescent="0.2">
      <c r="A413" s="12" t="s">
        <v>1596</v>
      </c>
      <c r="B413" s="12" t="s">
        <v>4782</v>
      </c>
      <c r="C413" s="48" t="s">
        <v>1597</v>
      </c>
      <c r="D413" s="186" t="s">
        <v>4635</v>
      </c>
      <c r="E413" s="210"/>
    </row>
    <row r="414" spans="1:5" x14ac:dyDescent="0.2">
      <c r="A414" s="12" t="s">
        <v>2311</v>
      </c>
      <c r="B414" s="12" t="s">
        <v>4840</v>
      </c>
      <c r="C414" s="48" t="s">
        <v>2312</v>
      </c>
      <c r="D414" s="186">
        <v>218</v>
      </c>
      <c r="E414" s="210"/>
    </row>
    <row r="415" spans="1:5" ht="38.25" x14ac:dyDescent="0.2">
      <c r="A415" s="12" t="s">
        <v>2052</v>
      </c>
      <c r="B415" s="12" t="s">
        <v>4817</v>
      </c>
      <c r="C415" s="48" t="s">
        <v>1426</v>
      </c>
      <c r="D415" s="186">
        <v>212</v>
      </c>
      <c r="E415" s="210"/>
    </row>
    <row r="416" spans="1:5" x14ac:dyDescent="0.2">
      <c r="A416" s="12" t="s">
        <v>2313</v>
      </c>
      <c r="B416" s="12" t="s">
        <v>4840</v>
      </c>
      <c r="C416" s="48" t="s">
        <v>2314</v>
      </c>
      <c r="D416" s="186">
        <v>218</v>
      </c>
      <c r="E416" s="210"/>
    </row>
    <row r="417" spans="1:5" ht="38.25" x14ac:dyDescent="0.2">
      <c r="A417" s="12" t="s">
        <v>658</v>
      </c>
      <c r="B417" s="12" t="s">
        <v>4708</v>
      </c>
      <c r="C417" s="48" t="s">
        <v>659</v>
      </c>
      <c r="D417" s="186" t="s">
        <v>4565</v>
      </c>
      <c r="E417" s="210"/>
    </row>
    <row r="418" spans="1:5" ht="140.25" x14ac:dyDescent="0.2">
      <c r="A418" s="12" t="s">
        <v>1413</v>
      </c>
      <c r="B418" s="12" t="s">
        <v>4762</v>
      </c>
      <c r="C418" s="48" t="s">
        <v>1414</v>
      </c>
      <c r="D418" s="186" t="s">
        <v>4605</v>
      </c>
      <c r="E418" s="210"/>
    </row>
    <row r="419" spans="1:5" ht="25.5" x14ac:dyDescent="0.2">
      <c r="A419" s="12" t="s">
        <v>2554</v>
      </c>
      <c r="B419" s="12" t="s">
        <v>4859</v>
      </c>
      <c r="C419" s="48" t="s">
        <v>2555</v>
      </c>
      <c r="D419" s="186" t="s">
        <v>4683</v>
      </c>
      <c r="E419" s="210"/>
    </row>
    <row r="420" spans="1:5" ht="25.5" x14ac:dyDescent="0.2">
      <c r="A420" s="12" t="s">
        <v>2196</v>
      </c>
      <c r="B420" s="12" t="s">
        <v>4829</v>
      </c>
      <c r="C420" s="48" t="s">
        <v>2197</v>
      </c>
      <c r="D420" s="186" t="s">
        <v>4674</v>
      </c>
      <c r="E420" s="210"/>
    </row>
    <row r="421" spans="1:5" ht="38.25" x14ac:dyDescent="0.2">
      <c r="A421" s="12" t="s">
        <v>802</v>
      </c>
      <c r="B421" s="12" t="s">
        <v>4714</v>
      </c>
      <c r="C421" s="48" t="s">
        <v>803</v>
      </c>
      <c r="D421" s="186" t="s">
        <v>4580</v>
      </c>
      <c r="E421" s="210"/>
    </row>
    <row r="422" spans="1:5" ht="25.5" x14ac:dyDescent="0.2">
      <c r="A422" s="12" t="s">
        <v>660</v>
      </c>
      <c r="B422" s="12" t="s">
        <v>4708</v>
      </c>
      <c r="C422" s="48" t="s">
        <v>661</v>
      </c>
      <c r="D422" s="186" t="s">
        <v>4568</v>
      </c>
      <c r="E422" s="210"/>
    </row>
    <row r="423" spans="1:5" x14ac:dyDescent="0.2">
      <c r="A423" s="12" t="s">
        <v>2017</v>
      </c>
      <c r="B423" s="12" t="s">
        <v>4814</v>
      </c>
      <c r="C423" s="48" t="s">
        <v>2018</v>
      </c>
      <c r="D423" s="186" t="s">
        <v>4664</v>
      </c>
      <c r="E423" s="210"/>
    </row>
    <row r="424" spans="1:5" ht="25.5" x14ac:dyDescent="0.2">
      <c r="A424" s="12" t="s">
        <v>1202</v>
      </c>
      <c r="B424" s="12" t="s">
        <v>4745</v>
      </c>
      <c r="C424" s="48" t="s">
        <v>1203</v>
      </c>
      <c r="D424" s="186" t="s">
        <v>4602</v>
      </c>
      <c r="E424" s="210"/>
    </row>
    <row r="425" spans="1:5" ht="51" x14ac:dyDescent="0.2">
      <c r="A425" s="12" t="s">
        <v>628</v>
      </c>
      <c r="B425" s="12" t="s">
        <v>4707</v>
      </c>
      <c r="C425" s="48" t="s">
        <v>629</v>
      </c>
      <c r="D425" s="186" t="s">
        <v>4569</v>
      </c>
      <c r="E425" s="210"/>
    </row>
    <row r="426" spans="1:5" x14ac:dyDescent="0.2">
      <c r="A426" s="12" t="s">
        <v>1302</v>
      </c>
      <c r="B426" s="12" t="s">
        <v>4754</v>
      </c>
      <c r="C426" s="48" t="s">
        <v>1303</v>
      </c>
      <c r="D426" s="186">
        <v>52</v>
      </c>
      <c r="E426" s="210"/>
    </row>
    <row r="427" spans="1:5" ht="25.5" x14ac:dyDescent="0.2">
      <c r="A427" s="12" t="s">
        <v>2198</v>
      </c>
      <c r="B427" s="12" t="s">
        <v>4829</v>
      </c>
      <c r="C427" s="48" t="s">
        <v>2199</v>
      </c>
      <c r="D427" s="186" t="s">
        <v>4674</v>
      </c>
      <c r="E427" s="210"/>
    </row>
    <row r="428" spans="1:5" x14ac:dyDescent="0.2">
      <c r="A428" s="12" t="s">
        <v>1306</v>
      </c>
      <c r="B428" s="12" t="s">
        <v>4754</v>
      </c>
      <c r="C428" s="48" t="s">
        <v>1307</v>
      </c>
      <c r="D428" s="186" t="s">
        <v>4612</v>
      </c>
      <c r="E428" s="210"/>
    </row>
    <row r="429" spans="1:5" x14ac:dyDescent="0.2">
      <c r="A429" s="12" t="s">
        <v>1355</v>
      </c>
      <c r="B429" s="12" t="s">
        <v>4756</v>
      </c>
      <c r="C429" s="48" t="s">
        <v>1356</v>
      </c>
      <c r="D429" s="186" t="s">
        <v>4614</v>
      </c>
      <c r="E429" s="210"/>
    </row>
    <row r="430" spans="1:5" ht="38.25" x14ac:dyDescent="0.2">
      <c r="A430" s="12" t="s">
        <v>2466</v>
      </c>
      <c r="B430" s="12" t="s">
        <v>4853</v>
      </c>
      <c r="C430" s="48" t="s">
        <v>2467</v>
      </c>
      <c r="D430" s="186" t="s">
        <v>4687</v>
      </c>
      <c r="E430" s="210"/>
    </row>
    <row r="431" spans="1:5" ht="25.5" x14ac:dyDescent="0.2">
      <c r="A431" s="12" t="s">
        <v>1474</v>
      </c>
      <c r="B431" s="12" t="s">
        <v>4768</v>
      </c>
      <c r="C431" s="48" t="s">
        <v>1475</v>
      </c>
      <c r="D431" s="186" t="s">
        <v>4621</v>
      </c>
      <c r="E431" s="210"/>
    </row>
    <row r="432" spans="1:5" ht="25.5" x14ac:dyDescent="0.2">
      <c r="A432" s="12" t="s">
        <v>1348</v>
      </c>
      <c r="B432" s="12" t="s">
        <v>4756</v>
      </c>
      <c r="C432" s="48" t="s">
        <v>1349</v>
      </c>
      <c r="D432" s="186">
        <v>52</v>
      </c>
      <c r="E432" s="210"/>
    </row>
    <row r="433" spans="1:5" ht="38.25" x14ac:dyDescent="0.2">
      <c r="A433" s="12" t="s">
        <v>2210</v>
      </c>
      <c r="B433" s="12" t="s">
        <v>4830</v>
      </c>
      <c r="C433" s="48" t="s">
        <v>2211</v>
      </c>
      <c r="D433" s="186" t="s">
        <v>4665</v>
      </c>
      <c r="E433" s="210"/>
    </row>
    <row r="434" spans="1:5" x14ac:dyDescent="0.2">
      <c r="A434" s="12" t="s">
        <v>2556</v>
      </c>
      <c r="B434" s="12" t="s">
        <v>4859</v>
      </c>
      <c r="C434" s="48" t="s">
        <v>2557</v>
      </c>
      <c r="D434" s="186" t="s">
        <v>4683</v>
      </c>
      <c r="E434" s="210"/>
    </row>
    <row r="435" spans="1:5" x14ac:dyDescent="0.2">
      <c r="A435" s="12" t="s">
        <v>1518</v>
      </c>
      <c r="B435" s="12" t="s">
        <v>4773</v>
      </c>
      <c r="C435" s="48" t="s">
        <v>1519</v>
      </c>
      <c r="D435" s="186" t="s">
        <v>4627</v>
      </c>
      <c r="E435" s="210"/>
    </row>
    <row r="436" spans="1:5" ht="25.5" x14ac:dyDescent="0.2">
      <c r="A436" s="12" t="s">
        <v>2362</v>
      </c>
      <c r="B436" s="12" t="s">
        <v>4844</v>
      </c>
      <c r="C436" s="48" t="s">
        <v>2363</v>
      </c>
      <c r="D436" s="186" t="s">
        <v>4672</v>
      </c>
      <c r="E436" s="210"/>
    </row>
    <row r="437" spans="1:5" ht="63.75" x14ac:dyDescent="0.2">
      <c r="A437" s="12" t="s">
        <v>848</v>
      </c>
      <c r="B437" s="12" t="s">
        <v>4717</v>
      </c>
      <c r="C437" s="48" t="s">
        <v>849</v>
      </c>
      <c r="D437" s="186" t="s">
        <v>4571</v>
      </c>
      <c r="E437" s="210"/>
    </row>
    <row r="438" spans="1:5" ht="25.5" x14ac:dyDescent="0.2">
      <c r="A438" s="12" t="s">
        <v>1725</v>
      </c>
      <c r="B438" s="12" t="s">
        <v>4793</v>
      </c>
      <c r="C438" s="48" t="s">
        <v>1726</v>
      </c>
      <c r="D438" s="186" t="s">
        <v>4645</v>
      </c>
      <c r="E438" s="210"/>
    </row>
    <row r="439" spans="1:5" x14ac:dyDescent="0.2">
      <c r="A439" s="12" t="s">
        <v>840</v>
      </c>
      <c r="B439" s="12" t="s">
        <v>4716</v>
      </c>
      <c r="C439" s="48" t="s">
        <v>841</v>
      </c>
      <c r="D439" s="186" t="s">
        <v>4575</v>
      </c>
      <c r="E439" s="210"/>
    </row>
    <row r="440" spans="1:5" x14ac:dyDescent="0.2">
      <c r="A440" s="12" t="s">
        <v>1693</v>
      </c>
      <c r="B440" s="12" t="s">
        <v>4791</v>
      </c>
      <c r="C440" s="48" t="s">
        <v>1694</v>
      </c>
      <c r="D440" s="186" t="s">
        <v>4644</v>
      </c>
      <c r="E440" s="210"/>
    </row>
    <row r="441" spans="1:5" ht="38.25" x14ac:dyDescent="0.2">
      <c r="A441" s="12" t="s">
        <v>1039</v>
      </c>
      <c r="B441" s="12" t="s">
        <v>4732</v>
      </c>
      <c r="C441" s="48" t="s">
        <v>1040</v>
      </c>
      <c r="D441" s="186" t="s">
        <v>4595</v>
      </c>
      <c r="E441" s="210"/>
    </row>
    <row r="442" spans="1:5" ht="63.75" x14ac:dyDescent="0.2">
      <c r="A442" s="12" t="s">
        <v>2265</v>
      </c>
      <c r="B442" s="12" t="s">
        <v>4836</v>
      </c>
      <c r="C442" s="48" t="s">
        <v>2266</v>
      </c>
      <c r="D442" s="186" t="s">
        <v>4678</v>
      </c>
      <c r="E442" s="210"/>
    </row>
    <row r="443" spans="1:5" x14ac:dyDescent="0.2">
      <c r="A443" s="12" t="s">
        <v>1204</v>
      </c>
      <c r="B443" s="12" t="s">
        <v>4745</v>
      </c>
      <c r="C443" s="48" t="s">
        <v>1205</v>
      </c>
      <c r="D443" s="186" t="s">
        <v>4608</v>
      </c>
      <c r="E443" s="210"/>
    </row>
    <row r="444" spans="1:5" ht="25.5" x14ac:dyDescent="0.2">
      <c r="A444" s="12" t="s">
        <v>1230</v>
      </c>
      <c r="B444" s="12" t="s">
        <v>4748</v>
      </c>
      <c r="C444" s="48" t="s">
        <v>1231</v>
      </c>
      <c r="D444" s="186" t="s">
        <v>4609</v>
      </c>
      <c r="E444" s="210"/>
    </row>
    <row r="445" spans="1:5" x14ac:dyDescent="0.2">
      <c r="A445" s="12" t="s">
        <v>1175</v>
      </c>
      <c r="B445" s="12" t="s">
        <v>4743</v>
      </c>
      <c r="C445" s="48" t="s">
        <v>1176</v>
      </c>
      <c r="D445" s="186">
        <v>49</v>
      </c>
      <c r="E445" s="210"/>
    </row>
    <row r="446" spans="1:5" ht="25.5" x14ac:dyDescent="0.2">
      <c r="A446" s="12" t="s">
        <v>1117</v>
      </c>
      <c r="B446" s="12" t="s">
        <v>4738</v>
      </c>
      <c r="C446" s="48" t="s">
        <v>1118</v>
      </c>
      <c r="D446" s="186" t="s">
        <v>4603</v>
      </c>
      <c r="E446" s="210"/>
    </row>
    <row r="447" spans="1:5" ht="25.5" x14ac:dyDescent="0.2">
      <c r="A447" s="12" t="s">
        <v>1177</v>
      </c>
      <c r="B447" s="12" t="s">
        <v>4743</v>
      </c>
      <c r="C447" s="48" t="s">
        <v>1178</v>
      </c>
      <c r="D447" s="186" t="s">
        <v>4604</v>
      </c>
      <c r="E447" s="210"/>
    </row>
    <row r="448" spans="1:5" ht="25.5" x14ac:dyDescent="0.2">
      <c r="A448" s="12" t="s">
        <v>1476</v>
      </c>
      <c r="B448" s="12" t="s">
        <v>4768</v>
      </c>
      <c r="C448" s="48" t="s">
        <v>1477</v>
      </c>
      <c r="D448" s="186" t="s">
        <v>4621</v>
      </c>
      <c r="E448" s="210"/>
    </row>
    <row r="449" spans="1:5" ht="25.5" x14ac:dyDescent="0.2">
      <c r="A449" s="12" t="s">
        <v>2020</v>
      </c>
      <c r="B449" s="12" t="s">
        <v>4815</v>
      </c>
      <c r="C449" s="48" t="s">
        <v>2021</v>
      </c>
      <c r="D449" s="186" t="s">
        <v>4588</v>
      </c>
      <c r="E449" s="210"/>
    </row>
    <row r="450" spans="1:5" ht="25.5" x14ac:dyDescent="0.2">
      <c r="A450" s="12" t="s">
        <v>2452</v>
      </c>
      <c r="B450" s="12" t="s">
        <v>4852</v>
      </c>
      <c r="C450" s="48" t="s">
        <v>2453</v>
      </c>
      <c r="D450" s="186" t="s">
        <v>4686</v>
      </c>
      <c r="E450" s="210"/>
    </row>
    <row r="451" spans="1:5" ht="25.5" x14ac:dyDescent="0.2">
      <c r="A451" s="12" t="s">
        <v>1083</v>
      </c>
      <c r="B451" s="12" t="s">
        <v>4735</v>
      </c>
      <c r="C451" s="48" t="s">
        <v>1084</v>
      </c>
      <c r="D451" s="186" t="s">
        <v>4592</v>
      </c>
      <c r="E451" s="210"/>
    </row>
    <row r="452" spans="1:5" x14ac:dyDescent="0.2">
      <c r="A452" s="12" t="s">
        <v>1508</v>
      </c>
      <c r="B452" s="12" t="s">
        <v>4772</v>
      </c>
      <c r="C452" s="48" t="s">
        <v>1509</v>
      </c>
      <c r="D452" s="186" t="s">
        <v>4626</v>
      </c>
      <c r="E452" s="210"/>
    </row>
    <row r="453" spans="1:5" ht="25.5" x14ac:dyDescent="0.2">
      <c r="A453" s="12" t="s">
        <v>2036</v>
      </c>
      <c r="B453" s="12" t="s">
        <v>4816</v>
      </c>
      <c r="C453" s="48" t="s">
        <v>2037</v>
      </c>
      <c r="D453" s="186" t="s">
        <v>4665</v>
      </c>
      <c r="E453" s="210"/>
    </row>
    <row r="454" spans="1:5" ht="25.5" x14ac:dyDescent="0.2">
      <c r="A454" s="12" t="s">
        <v>666</v>
      </c>
      <c r="B454" s="12" t="s">
        <v>4708</v>
      </c>
      <c r="C454" s="48" t="s">
        <v>667</v>
      </c>
      <c r="D454" s="186" t="s">
        <v>4565</v>
      </c>
      <c r="E454" s="210"/>
    </row>
    <row r="455" spans="1:5" ht="25.5" x14ac:dyDescent="0.2">
      <c r="A455" s="12" t="s">
        <v>1073</v>
      </c>
      <c r="B455" s="12" t="s">
        <v>4734</v>
      </c>
      <c r="C455" s="48" t="s">
        <v>1074</v>
      </c>
      <c r="D455" s="186" t="s">
        <v>4584</v>
      </c>
      <c r="E455" s="210"/>
    </row>
    <row r="456" spans="1:5" ht="38.25" x14ac:dyDescent="0.2">
      <c r="A456" s="12" t="s">
        <v>2277</v>
      </c>
      <c r="B456" s="12" t="s">
        <v>4837</v>
      </c>
      <c r="C456" s="48" t="s">
        <v>2278</v>
      </c>
      <c r="D456" s="186" t="s">
        <v>4677</v>
      </c>
      <c r="E456" s="210"/>
    </row>
    <row r="457" spans="1:5" x14ac:dyDescent="0.2">
      <c r="A457" s="12" t="s">
        <v>1167</v>
      </c>
      <c r="B457" s="12" t="s">
        <v>4743</v>
      </c>
      <c r="C457" s="48" t="s">
        <v>1168</v>
      </c>
      <c r="D457" s="186" t="s">
        <v>4604</v>
      </c>
      <c r="E457" s="210"/>
    </row>
    <row r="458" spans="1:5" ht="25.5" x14ac:dyDescent="0.2">
      <c r="A458" s="12" t="s">
        <v>1234</v>
      </c>
      <c r="B458" s="12" t="s">
        <v>4748</v>
      </c>
      <c r="C458" s="48" t="s">
        <v>1235</v>
      </c>
      <c r="D458" s="186" t="s">
        <v>4609</v>
      </c>
      <c r="E458" s="210"/>
    </row>
    <row r="459" spans="1:5" ht="25.5" x14ac:dyDescent="0.2">
      <c r="A459" s="12" t="s">
        <v>1823</v>
      </c>
      <c r="B459" s="12" t="s">
        <v>4801</v>
      </c>
      <c r="C459" s="48" t="s">
        <v>1824</v>
      </c>
      <c r="D459" s="186">
        <v>208</v>
      </c>
      <c r="E459" s="210"/>
    </row>
    <row r="460" spans="1:5" ht="25.5" x14ac:dyDescent="0.2">
      <c r="A460" s="12" t="s">
        <v>1825</v>
      </c>
      <c r="B460" s="12" t="s">
        <v>4801</v>
      </c>
      <c r="C460" s="48" t="s">
        <v>1826</v>
      </c>
      <c r="D460" s="186">
        <v>208</v>
      </c>
      <c r="E460" s="210"/>
    </row>
    <row r="461" spans="1:5" ht="25.5" x14ac:dyDescent="0.2">
      <c r="A461" s="12" t="s">
        <v>1123</v>
      </c>
      <c r="B461" s="12" t="s">
        <v>4739</v>
      </c>
      <c r="C461" s="48" t="s">
        <v>1124</v>
      </c>
      <c r="D461" s="186">
        <v>47</v>
      </c>
      <c r="E461" s="210"/>
    </row>
    <row r="462" spans="1:5" ht="25.5" x14ac:dyDescent="0.2">
      <c r="A462" s="12" t="s">
        <v>1206</v>
      </c>
      <c r="B462" s="12" t="s">
        <v>4745</v>
      </c>
      <c r="C462" s="48" t="s">
        <v>1207</v>
      </c>
      <c r="D462" s="186" t="s">
        <v>4608</v>
      </c>
      <c r="E462" s="210"/>
    </row>
    <row r="463" spans="1:5" x14ac:dyDescent="0.2">
      <c r="A463" s="12" t="s">
        <v>885</v>
      </c>
      <c r="B463" s="12" t="s">
        <v>4721</v>
      </c>
      <c r="C463" s="48" t="s">
        <v>886</v>
      </c>
      <c r="D463" s="186" t="s">
        <v>4591</v>
      </c>
      <c r="E463" s="210"/>
    </row>
    <row r="464" spans="1:5" ht="25.5" x14ac:dyDescent="0.2">
      <c r="A464" s="12" t="s">
        <v>923</v>
      </c>
      <c r="B464" s="12" t="s">
        <v>4724</v>
      </c>
      <c r="C464" s="48" t="s">
        <v>924</v>
      </c>
      <c r="D464" s="186">
        <v>43</v>
      </c>
      <c r="E464" s="210"/>
    </row>
    <row r="465" spans="1:5" ht="25.5" x14ac:dyDescent="0.2">
      <c r="A465" s="12" t="s">
        <v>1997</v>
      </c>
      <c r="B465" s="12" t="s">
        <v>4813</v>
      </c>
      <c r="C465" s="48" t="s">
        <v>1998</v>
      </c>
      <c r="D465" s="186" t="s">
        <v>4588</v>
      </c>
      <c r="E465" s="210"/>
    </row>
    <row r="466" spans="1:5" x14ac:dyDescent="0.2">
      <c r="A466" s="12" t="s">
        <v>1985</v>
      </c>
      <c r="B466" s="12" t="s">
        <v>4812</v>
      </c>
      <c r="C466" s="48" t="s">
        <v>1986</v>
      </c>
      <c r="D466" s="186" t="s">
        <v>4663</v>
      </c>
      <c r="E466" s="210"/>
    </row>
    <row r="467" spans="1:5" ht="25.5" x14ac:dyDescent="0.2">
      <c r="A467" s="12" t="s">
        <v>1119</v>
      </c>
      <c r="B467" s="12" t="s">
        <v>4738</v>
      </c>
      <c r="C467" s="48" t="s">
        <v>1120</v>
      </c>
      <c r="D467" s="186" t="s">
        <v>4603</v>
      </c>
      <c r="E467" s="210"/>
    </row>
    <row r="468" spans="1:5" ht="25.5" x14ac:dyDescent="0.2">
      <c r="A468" s="12" t="s">
        <v>734</v>
      </c>
      <c r="B468" s="12" t="s">
        <v>4711</v>
      </c>
      <c r="C468" s="48" t="s">
        <v>735</v>
      </c>
      <c r="D468" s="186" t="s">
        <v>576</v>
      </c>
      <c r="E468" s="210"/>
    </row>
    <row r="469" spans="1:5" x14ac:dyDescent="0.2">
      <c r="A469" s="12" t="s">
        <v>736</v>
      </c>
      <c r="B469" s="12" t="s">
        <v>4711</v>
      </c>
      <c r="C469" s="48" t="s">
        <v>737</v>
      </c>
      <c r="D469" s="186" t="s">
        <v>4576</v>
      </c>
      <c r="E469" s="210"/>
    </row>
    <row r="470" spans="1:5" ht="25.5" x14ac:dyDescent="0.2">
      <c r="A470" s="12" t="s">
        <v>1528</v>
      </c>
      <c r="B470" s="12" t="s">
        <v>4774</v>
      </c>
      <c r="C470" s="48" t="s">
        <v>1529</v>
      </c>
      <c r="D470" s="186" t="s">
        <v>4629</v>
      </c>
      <c r="E470" s="210"/>
    </row>
    <row r="471" spans="1:5" x14ac:dyDescent="0.2">
      <c r="A471" s="12" t="s">
        <v>1651</v>
      </c>
      <c r="B471" s="12" t="s">
        <v>4787</v>
      </c>
      <c r="C471" s="48" t="s">
        <v>1652</v>
      </c>
      <c r="D471" s="186" t="s">
        <v>4640</v>
      </c>
      <c r="E471" s="210"/>
    </row>
    <row r="472" spans="1:5" ht="63.75" x14ac:dyDescent="0.2">
      <c r="A472" s="12" t="s">
        <v>668</v>
      </c>
      <c r="B472" s="12" t="s">
        <v>4708</v>
      </c>
      <c r="C472" s="48" t="s">
        <v>669</v>
      </c>
      <c r="D472" s="186" t="s">
        <v>4569</v>
      </c>
      <c r="E472" s="210"/>
    </row>
    <row r="473" spans="1:5" ht="63.75" x14ac:dyDescent="0.2">
      <c r="A473" s="12" t="s">
        <v>1431</v>
      </c>
      <c r="B473" s="12" t="s">
        <v>4763</v>
      </c>
      <c r="C473" s="48" t="s">
        <v>1432</v>
      </c>
      <c r="D473" s="186" t="s">
        <v>4611</v>
      </c>
      <c r="E473" s="210"/>
    </row>
    <row r="474" spans="1:5" ht="25.5" x14ac:dyDescent="0.2">
      <c r="A474" s="12" t="s">
        <v>2333</v>
      </c>
      <c r="B474" s="12" t="s">
        <v>4841</v>
      </c>
      <c r="C474" s="48" t="s">
        <v>2334</v>
      </c>
      <c r="D474" s="186" t="s">
        <v>4672</v>
      </c>
      <c r="E474" s="210"/>
    </row>
    <row r="475" spans="1:5" x14ac:dyDescent="0.2">
      <c r="A475" s="12" t="s">
        <v>1923</v>
      </c>
      <c r="B475" s="12" t="s">
        <v>4807</v>
      </c>
      <c r="C475" s="48" t="s">
        <v>1924</v>
      </c>
      <c r="D475" s="186">
        <v>210</v>
      </c>
      <c r="E475" s="210"/>
    </row>
    <row r="476" spans="1:5" ht="25.5" x14ac:dyDescent="0.2">
      <c r="A476" s="12" t="s">
        <v>1925</v>
      </c>
      <c r="B476" s="12" t="s">
        <v>4807</v>
      </c>
      <c r="C476" s="48" t="s">
        <v>1926</v>
      </c>
      <c r="D476" s="186">
        <v>210</v>
      </c>
      <c r="E476" s="210"/>
    </row>
    <row r="477" spans="1:5" ht="38.25" x14ac:dyDescent="0.2">
      <c r="A477" s="12" t="s">
        <v>1927</v>
      </c>
      <c r="B477" s="12" t="s">
        <v>4807</v>
      </c>
      <c r="C477" s="48" t="s">
        <v>1928</v>
      </c>
      <c r="D477" s="186" t="s">
        <v>4659</v>
      </c>
      <c r="E477" s="210"/>
    </row>
    <row r="478" spans="1:5" ht="38.25" x14ac:dyDescent="0.2">
      <c r="A478" s="12" t="s">
        <v>2730</v>
      </c>
      <c r="B478" s="12" t="s">
        <v>4872</v>
      </c>
      <c r="C478" s="48" t="s">
        <v>2731</v>
      </c>
      <c r="D478" s="186" t="s">
        <v>4705</v>
      </c>
      <c r="E478" s="210"/>
    </row>
    <row r="479" spans="1:5" ht="25.5" x14ac:dyDescent="0.2">
      <c r="A479" s="12" t="s">
        <v>1887</v>
      </c>
      <c r="B479" s="12" t="s">
        <v>4805</v>
      </c>
      <c r="C479" s="48" t="s">
        <v>1888</v>
      </c>
      <c r="D479" s="186" t="s">
        <v>4658</v>
      </c>
      <c r="E479" s="210"/>
    </row>
    <row r="480" spans="1:5" ht="25.5" x14ac:dyDescent="0.2">
      <c r="A480" s="12" t="s">
        <v>1885</v>
      </c>
      <c r="B480" s="12" t="s">
        <v>4805</v>
      </c>
      <c r="C480" s="48" t="s">
        <v>1886</v>
      </c>
      <c r="D480" s="186" t="s">
        <v>4658</v>
      </c>
      <c r="E480" s="210"/>
    </row>
    <row r="481" spans="1:5" x14ac:dyDescent="0.2">
      <c r="A481" s="12" t="s">
        <v>1271</v>
      </c>
      <c r="B481" s="12" t="s">
        <v>4752</v>
      </c>
      <c r="C481" s="48" t="s">
        <v>1272</v>
      </c>
      <c r="D481" s="186">
        <v>52</v>
      </c>
      <c r="E481" s="210"/>
    </row>
    <row r="482" spans="1:5" x14ac:dyDescent="0.2">
      <c r="A482" s="12" t="s">
        <v>1751</v>
      </c>
      <c r="B482" s="12" t="s">
        <v>4795</v>
      </c>
      <c r="C482" s="48" t="s">
        <v>1752</v>
      </c>
      <c r="D482" s="186" t="s">
        <v>4600</v>
      </c>
      <c r="E482" s="210"/>
    </row>
    <row r="483" spans="1:5" ht="25.5" x14ac:dyDescent="0.2">
      <c r="A483" s="12" t="s">
        <v>646</v>
      </c>
      <c r="B483" s="12" t="s">
        <v>4708</v>
      </c>
      <c r="C483" s="48" t="s">
        <v>647</v>
      </c>
      <c r="D483" s="186" t="s">
        <v>4570</v>
      </c>
      <c r="E483" s="210"/>
    </row>
    <row r="484" spans="1:5" ht="25.5" x14ac:dyDescent="0.2">
      <c r="A484" s="12" t="s">
        <v>622</v>
      </c>
      <c r="B484" s="12" t="s">
        <v>4707</v>
      </c>
      <c r="C484" s="48" t="s">
        <v>623</v>
      </c>
      <c r="D484" s="186" t="s">
        <v>4568</v>
      </c>
      <c r="E484" s="210"/>
    </row>
    <row r="485" spans="1:5" ht="25.5" x14ac:dyDescent="0.2">
      <c r="A485" s="12" t="s">
        <v>2690</v>
      </c>
      <c r="B485" s="12" t="s">
        <v>4869</v>
      </c>
      <c r="C485" s="48" t="s">
        <v>2691</v>
      </c>
      <c r="D485" s="186">
        <v>224</v>
      </c>
      <c r="E485" s="210"/>
    </row>
    <row r="486" spans="1:5" x14ac:dyDescent="0.2">
      <c r="A486" s="12" t="s">
        <v>1578</v>
      </c>
      <c r="B486" s="12" t="s">
        <v>4780</v>
      </c>
      <c r="C486" s="48" t="s">
        <v>1579</v>
      </c>
      <c r="D486" s="186" t="s">
        <v>4633</v>
      </c>
      <c r="E486" s="210"/>
    </row>
    <row r="487" spans="1:5" ht="25.5" x14ac:dyDescent="0.2">
      <c r="A487" s="12" t="s">
        <v>2364</v>
      </c>
      <c r="B487" s="12" t="s">
        <v>4844</v>
      </c>
      <c r="C487" s="48" t="s">
        <v>2365</v>
      </c>
      <c r="D487" s="186" t="s">
        <v>4672</v>
      </c>
      <c r="E487" s="210"/>
    </row>
    <row r="488" spans="1:5" x14ac:dyDescent="0.2">
      <c r="A488" s="12" t="s">
        <v>1155</v>
      </c>
      <c r="B488" s="12" t="s">
        <v>4742</v>
      </c>
      <c r="C488" s="48" t="s">
        <v>1156</v>
      </c>
      <c r="D488" s="186">
        <v>49</v>
      </c>
      <c r="E488" s="210"/>
    </row>
    <row r="489" spans="1:5" ht="51" x14ac:dyDescent="0.2">
      <c r="A489" s="12" t="s">
        <v>2243</v>
      </c>
      <c r="B489" s="12" t="s">
        <v>4834</v>
      </c>
      <c r="C489" s="48" t="s">
        <v>2244</v>
      </c>
      <c r="D489" s="186" t="s">
        <v>4676</v>
      </c>
      <c r="E489" s="210"/>
    </row>
    <row r="490" spans="1:5" ht="25.5" x14ac:dyDescent="0.2">
      <c r="A490" s="12" t="s">
        <v>2315</v>
      </c>
      <c r="B490" s="12" t="s">
        <v>4840</v>
      </c>
      <c r="C490" s="48" t="s">
        <v>2316</v>
      </c>
      <c r="D490" s="186" t="s">
        <v>4668</v>
      </c>
      <c r="E490" s="210"/>
    </row>
    <row r="491" spans="1:5" ht="25.5" x14ac:dyDescent="0.2">
      <c r="A491" s="12" t="s">
        <v>1819</v>
      </c>
      <c r="B491" s="12" t="s">
        <v>4800</v>
      </c>
      <c r="C491" s="48" t="s">
        <v>1820</v>
      </c>
      <c r="D491" s="186" t="s">
        <v>4652</v>
      </c>
      <c r="E491" s="210"/>
    </row>
    <row r="492" spans="1:5" x14ac:dyDescent="0.2">
      <c r="A492" s="12" t="s">
        <v>2177</v>
      </c>
      <c r="B492" s="12" t="s">
        <v>4828</v>
      </c>
      <c r="C492" s="48" t="s">
        <v>2178</v>
      </c>
      <c r="D492" s="186">
        <v>216</v>
      </c>
      <c r="E492" s="210"/>
    </row>
    <row r="493" spans="1:5" ht="25.5" x14ac:dyDescent="0.2">
      <c r="A493" s="12" t="s">
        <v>2410</v>
      </c>
      <c r="B493" s="12" t="s">
        <v>4849</v>
      </c>
      <c r="C493" s="48" t="s">
        <v>2411</v>
      </c>
      <c r="D493" s="186" t="s">
        <v>4684</v>
      </c>
      <c r="E493" s="210"/>
    </row>
    <row r="494" spans="1:5" ht="25.5" x14ac:dyDescent="0.2">
      <c r="A494" s="12" t="s">
        <v>2319</v>
      </c>
      <c r="B494" s="12" t="s">
        <v>4840</v>
      </c>
      <c r="C494" s="48" t="s">
        <v>2320</v>
      </c>
      <c r="D494" s="186" t="s">
        <v>4673</v>
      </c>
      <c r="E494" s="210"/>
    </row>
    <row r="495" spans="1:5" ht="25.5" x14ac:dyDescent="0.2">
      <c r="A495" s="12" t="s">
        <v>2321</v>
      </c>
      <c r="B495" s="12" t="s">
        <v>4840</v>
      </c>
      <c r="C495" s="48" t="s">
        <v>2322</v>
      </c>
      <c r="D495" s="186" t="s">
        <v>4673</v>
      </c>
      <c r="E495" s="210"/>
    </row>
    <row r="496" spans="1:5" x14ac:dyDescent="0.2">
      <c r="A496" s="12" t="s">
        <v>2400</v>
      </c>
      <c r="B496" s="12" t="s">
        <v>4848</v>
      </c>
      <c r="C496" s="48" t="s">
        <v>2401</v>
      </c>
      <c r="D496" s="186" t="s">
        <v>4673</v>
      </c>
      <c r="E496" s="210"/>
    </row>
    <row r="497" spans="1:5" x14ac:dyDescent="0.2">
      <c r="A497" s="12" t="s">
        <v>2402</v>
      </c>
      <c r="B497" s="12" t="s">
        <v>4848</v>
      </c>
      <c r="C497" s="48" t="s">
        <v>2403</v>
      </c>
      <c r="D497" s="186" t="s">
        <v>4673</v>
      </c>
      <c r="E497" s="210"/>
    </row>
    <row r="498" spans="1:5" ht="25.5" x14ac:dyDescent="0.2">
      <c r="A498" s="12" t="s">
        <v>1049</v>
      </c>
      <c r="B498" s="12" t="s">
        <v>4732</v>
      </c>
      <c r="C498" s="48" t="s">
        <v>1050</v>
      </c>
      <c r="D498" s="186" t="s">
        <v>4595</v>
      </c>
      <c r="E498" s="210"/>
    </row>
    <row r="499" spans="1:5" ht="25.5" x14ac:dyDescent="0.2">
      <c r="A499" s="12" t="s">
        <v>1055</v>
      </c>
      <c r="B499" s="12" t="s">
        <v>4732</v>
      </c>
      <c r="C499" s="48" t="s">
        <v>1056</v>
      </c>
      <c r="D499" s="186" t="s">
        <v>4598</v>
      </c>
      <c r="E499" s="210"/>
    </row>
    <row r="500" spans="1:5" ht="38.25" x14ac:dyDescent="0.2">
      <c r="A500" s="12" t="s">
        <v>1877</v>
      </c>
      <c r="B500" s="12" t="s">
        <v>4804</v>
      </c>
      <c r="C500" s="48" t="s">
        <v>1878</v>
      </c>
      <c r="D500" s="186" t="s">
        <v>4655</v>
      </c>
      <c r="E500" s="210"/>
    </row>
    <row r="501" spans="1:5" x14ac:dyDescent="0.2">
      <c r="A501" s="12" t="s">
        <v>1173</v>
      </c>
      <c r="B501" s="12" t="s">
        <v>4743</v>
      </c>
      <c r="C501" s="48" t="s">
        <v>1174</v>
      </c>
      <c r="D501" s="186">
        <v>49</v>
      </c>
      <c r="E501" s="210"/>
    </row>
    <row r="502" spans="1:5" ht="25.5" x14ac:dyDescent="0.2">
      <c r="A502" s="12" t="s">
        <v>1999</v>
      </c>
      <c r="B502" s="12" t="s">
        <v>4813</v>
      </c>
      <c r="C502" s="48" t="s">
        <v>2000</v>
      </c>
      <c r="D502" s="186" t="s">
        <v>4588</v>
      </c>
      <c r="E502" s="210"/>
    </row>
    <row r="503" spans="1:5" x14ac:dyDescent="0.2">
      <c r="A503" s="12" t="s">
        <v>1421</v>
      </c>
      <c r="B503" s="12" t="s">
        <v>4763</v>
      </c>
      <c r="C503" s="48" t="s">
        <v>1422</v>
      </c>
      <c r="D503" s="186" t="s">
        <v>4612</v>
      </c>
      <c r="E503" s="210"/>
    </row>
    <row r="504" spans="1:5" x14ac:dyDescent="0.2">
      <c r="A504" s="12" t="s">
        <v>1224</v>
      </c>
      <c r="B504" s="12" t="s">
        <v>4747</v>
      </c>
      <c r="C504" s="48" t="s">
        <v>1225</v>
      </c>
      <c r="D504" s="186" t="s">
        <v>4606</v>
      </c>
      <c r="E504" s="210"/>
    </row>
    <row r="505" spans="1:5" x14ac:dyDescent="0.2">
      <c r="A505" s="12" t="s">
        <v>1376</v>
      </c>
      <c r="B505" s="12" t="s">
        <v>4758</v>
      </c>
      <c r="C505" s="48" t="s">
        <v>1377</v>
      </c>
      <c r="D505" s="186" t="s">
        <v>4617</v>
      </c>
      <c r="E505" s="210"/>
    </row>
    <row r="506" spans="1:5" x14ac:dyDescent="0.2">
      <c r="A506" s="12" t="s">
        <v>915</v>
      </c>
      <c r="B506" s="12" t="s">
        <v>4723</v>
      </c>
      <c r="C506" s="48" t="s">
        <v>916</v>
      </c>
      <c r="D506" s="186">
        <v>43</v>
      </c>
      <c r="E506" s="210"/>
    </row>
    <row r="507" spans="1:5" ht="76.5" x14ac:dyDescent="0.2">
      <c r="A507" s="12" t="s">
        <v>2245</v>
      </c>
      <c r="B507" s="12" t="s">
        <v>4834</v>
      </c>
      <c r="C507" s="48" t="s">
        <v>2246</v>
      </c>
      <c r="D507" s="186" t="s">
        <v>4676</v>
      </c>
      <c r="E507" s="210"/>
    </row>
    <row r="508" spans="1:5" x14ac:dyDescent="0.2">
      <c r="A508" s="12" t="s">
        <v>2418</v>
      </c>
      <c r="B508" s="12" t="s">
        <v>4850</v>
      </c>
      <c r="C508" s="48" t="s">
        <v>2419</v>
      </c>
      <c r="D508" s="186" t="s">
        <v>4685</v>
      </c>
      <c r="E508" s="210"/>
    </row>
    <row r="509" spans="1:5" x14ac:dyDescent="0.2">
      <c r="A509" s="12" t="s">
        <v>2718</v>
      </c>
      <c r="B509" s="12" t="s">
        <v>4871</v>
      </c>
      <c r="C509" s="48" t="s">
        <v>2719</v>
      </c>
      <c r="D509" s="186" t="s">
        <v>4704</v>
      </c>
      <c r="E509" s="210"/>
    </row>
    <row r="510" spans="1:5" x14ac:dyDescent="0.2">
      <c r="A510" s="12" t="s">
        <v>1220</v>
      </c>
      <c r="B510" s="12" t="s">
        <v>4747</v>
      </c>
      <c r="C510" s="48" t="s">
        <v>1221</v>
      </c>
      <c r="D510" s="186" t="s">
        <v>4606</v>
      </c>
      <c r="E510" s="210"/>
    </row>
    <row r="511" spans="1:5" ht="38.25" x14ac:dyDescent="0.2">
      <c r="A511" s="12" t="s">
        <v>348</v>
      </c>
      <c r="B511" s="12" t="s">
        <v>4756</v>
      </c>
      <c r="C511" s="48" t="s">
        <v>1350</v>
      </c>
      <c r="D511" s="186">
        <v>52</v>
      </c>
      <c r="E511" s="210"/>
    </row>
    <row r="512" spans="1:5" ht="25.5" x14ac:dyDescent="0.2">
      <c r="A512" s="12" t="s">
        <v>776</v>
      </c>
      <c r="B512" s="12" t="s">
        <v>4712</v>
      </c>
      <c r="C512" s="48" t="s">
        <v>777</v>
      </c>
      <c r="D512" s="186" t="s">
        <v>4578</v>
      </c>
      <c r="E512" s="210"/>
    </row>
    <row r="513" spans="1:5" ht="25.5" x14ac:dyDescent="0.2">
      <c r="A513" s="12" t="s">
        <v>740</v>
      </c>
      <c r="B513" s="12" t="s">
        <v>4711</v>
      </c>
      <c r="C513" s="48" t="s">
        <v>741</v>
      </c>
      <c r="D513" s="186" t="s">
        <v>4576</v>
      </c>
      <c r="E513" s="210"/>
    </row>
    <row r="514" spans="1:5" ht="25.5" x14ac:dyDescent="0.2">
      <c r="A514" s="12" t="s">
        <v>952</v>
      </c>
      <c r="B514" s="12" t="s">
        <v>4726</v>
      </c>
      <c r="C514" s="48" t="s">
        <v>953</v>
      </c>
      <c r="D514" s="186" t="s">
        <v>4591</v>
      </c>
      <c r="E514" s="210"/>
    </row>
    <row r="515" spans="1:5" ht="38.25" x14ac:dyDescent="0.2">
      <c r="A515" s="12" t="s">
        <v>1510</v>
      </c>
      <c r="B515" s="12" t="s">
        <v>4772</v>
      </c>
      <c r="C515" s="48" t="s">
        <v>1511</v>
      </c>
      <c r="D515" s="186" t="s">
        <v>4626</v>
      </c>
      <c r="E515" s="210"/>
    </row>
    <row r="516" spans="1:5" x14ac:dyDescent="0.2">
      <c r="A516" s="12" t="s">
        <v>1497</v>
      </c>
      <c r="B516" s="12" t="s">
        <v>4771</v>
      </c>
      <c r="C516" s="48" t="s">
        <v>1498</v>
      </c>
      <c r="D516" s="186" t="s">
        <v>4625</v>
      </c>
      <c r="E516" s="210"/>
    </row>
    <row r="517" spans="1:5" ht="38.25" x14ac:dyDescent="0.2">
      <c r="A517" s="12" t="s">
        <v>1875</v>
      </c>
      <c r="B517" s="12" t="s">
        <v>4804</v>
      </c>
      <c r="C517" s="48" t="s">
        <v>1876</v>
      </c>
      <c r="D517" s="186" t="s">
        <v>4655</v>
      </c>
      <c r="E517" s="210"/>
    </row>
    <row r="518" spans="1:5" x14ac:dyDescent="0.2">
      <c r="A518" s="12" t="s">
        <v>2118</v>
      </c>
      <c r="B518" s="12" t="s">
        <v>4823</v>
      </c>
      <c r="C518" s="48" t="s">
        <v>2119</v>
      </c>
      <c r="D518" s="186" t="s">
        <v>4668</v>
      </c>
      <c r="E518" s="210"/>
    </row>
    <row r="519" spans="1:5" ht="38.25" x14ac:dyDescent="0.2">
      <c r="A519" s="12" t="s">
        <v>2335</v>
      </c>
      <c r="B519" s="12" t="s">
        <v>4841</v>
      </c>
      <c r="C519" s="48" t="s">
        <v>2336</v>
      </c>
      <c r="D519" s="186" t="s">
        <v>4672</v>
      </c>
      <c r="E519" s="210"/>
    </row>
    <row r="520" spans="1:5" ht="25.5" x14ac:dyDescent="0.2">
      <c r="A520" s="12" t="s">
        <v>1439</v>
      </c>
      <c r="B520" s="12" t="s">
        <v>4764</v>
      </c>
      <c r="C520" s="48" t="s">
        <v>1440</v>
      </c>
      <c r="D520" s="186" t="s">
        <v>4618</v>
      </c>
      <c r="E520" s="210"/>
    </row>
    <row r="521" spans="1:5" ht="38.25" x14ac:dyDescent="0.2">
      <c r="A521" s="12" t="s">
        <v>1949</v>
      </c>
      <c r="B521" s="12" t="s">
        <v>4808</v>
      </c>
      <c r="C521" s="48" t="s">
        <v>1950</v>
      </c>
      <c r="D521" s="186" t="s">
        <v>4661</v>
      </c>
      <c r="E521" s="210"/>
    </row>
    <row r="522" spans="1:5" ht="25.5" x14ac:dyDescent="0.2">
      <c r="A522" s="12" t="s">
        <v>919</v>
      </c>
      <c r="B522" s="12" t="s">
        <v>4724</v>
      </c>
      <c r="C522" s="48" t="s">
        <v>920</v>
      </c>
      <c r="D522" s="186">
        <v>44</v>
      </c>
      <c r="E522" s="210"/>
    </row>
    <row r="523" spans="1:5" ht="25.5" x14ac:dyDescent="0.2">
      <c r="A523" s="12" t="s">
        <v>1895</v>
      </c>
      <c r="B523" s="12" t="s">
        <v>4806</v>
      </c>
      <c r="C523" s="48" t="s">
        <v>1896</v>
      </c>
      <c r="D523" s="186">
        <v>210</v>
      </c>
      <c r="E523" s="210"/>
    </row>
    <row r="524" spans="1:5" ht="25.5" x14ac:dyDescent="0.2">
      <c r="A524" s="12" t="s">
        <v>1899</v>
      </c>
      <c r="B524" s="12" t="s">
        <v>4806</v>
      </c>
      <c r="C524" s="48" t="s">
        <v>1900</v>
      </c>
      <c r="D524" s="186">
        <v>210</v>
      </c>
      <c r="E524" s="210"/>
    </row>
    <row r="525" spans="1:5" ht="25.5" x14ac:dyDescent="0.2">
      <c r="A525" s="12" t="s">
        <v>1903</v>
      </c>
      <c r="B525" s="12" t="s">
        <v>4806</v>
      </c>
      <c r="C525" s="48" t="s">
        <v>1904</v>
      </c>
      <c r="D525" s="186">
        <v>210</v>
      </c>
      <c r="E525" s="210"/>
    </row>
    <row r="526" spans="1:5" ht="25.5" x14ac:dyDescent="0.2">
      <c r="A526" s="12" t="s">
        <v>929</v>
      </c>
      <c r="B526" s="12" t="s">
        <v>4724</v>
      </c>
      <c r="C526" s="48" t="s">
        <v>930</v>
      </c>
      <c r="D526" s="186">
        <v>44</v>
      </c>
      <c r="E526" s="210"/>
    </row>
    <row r="527" spans="1:5" ht="38.25" x14ac:dyDescent="0.2">
      <c r="A527" s="12" t="s">
        <v>964</v>
      </c>
      <c r="B527" s="12" t="s">
        <v>4727</v>
      </c>
      <c r="C527" s="48" t="s">
        <v>965</v>
      </c>
      <c r="D527" s="186" t="s">
        <v>4586</v>
      </c>
      <c r="E527" s="210"/>
    </row>
    <row r="528" spans="1:5" ht="38.25" x14ac:dyDescent="0.2">
      <c r="A528" s="12" t="s">
        <v>1931</v>
      </c>
      <c r="B528" s="12" t="s">
        <v>4807</v>
      </c>
      <c r="C528" s="48" t="s">
        <v>1932</v>
      </c>
      <c r="D528" s="186" t="s">
        <v>4659</v>
      </c>
      <c r="E528" s="210"/>
    </row>
    <row r="529" spans="1:5" ht="25.5" x14ac:dyDescent="0.2">
      <c r="A529" s="12" t="s">
        <v>925</v>
      </c>
      <c r="B529" s="12" t="s">
        <v>4724</v>
      </c>
      <c r="C529" s="48" t="s">
        <v>926</v>
      </c>
      <c r="D529" s="186">
        <v>44</v>
      </c>
      <c r="E529" s="210"/>
    </row>
    <row r="530" spans="1:5" x14ac:dyDescent="0.2">
      <c r="A530" s="12" t="s">
        <v>838</v>
      </c>
      <c r="B530" s="12" t="s">
        <v>4716</v>
      </c>
      <c r="C530" s="48" t="s">
        <v>839</v>
      </c>
      <c r="D530" s="186" t="s">
        <v>4583</v>
      </c>
      <c r="E530" s="210"/>
    </row>
    <row r="531" spans="1:5" ht="51" x14ac:dyDescent="0.2">
      <c r="A531" s="12" t="s">
        <v>887</v>
      </c>
      <c r="B531" s="12" t="s">
        <v>4721</v>
      </c>
      <c r="C531" s="48" t="s">
        <v>888</v>
      </c>
      <c r="D531" s="186" t="s">
        <v>4591</v>
      </c>
      <c r="E531" s="210"/>
    </row>
    <row r="532" spans="1:5" ht="25.5" x14ac:dyDescent="0.2">
      <c r="A532" s="12" t="s">
        <v>2058</v>
      </c>
      <c r="B532" s="12" t="s">
        <v>4818</v>
      </c>
      <c r="C532" s="48" t="s">
        <v>2059</v>
      </c>
      <c r="D532" s="186" t="s">
        <v>4666</v>
      </c>
      <c r="E532" s="210"/>
    </row>
    <row r="533" spans="1:5" x14ac:dyDescent="0.2">
      <c r="A533" s="12" t="s">
        <v>1663</v>
      </c>
      <c r="B533" s="12" t="s">
        <v>4789</v>
      </c>
      <c r="C533" s="48" t="s">
        <v>1664</v>
      </c>
      <c r="D533" s="186" t="s">
        <v>4642</v>
      </c>
      <c r="E533" s="210"/>
    </row>
    <row r="534" spans="1:5" ht="25.5" x14ac:dyDescent="0.2">
      <c r="A534" s="12" t="s">
        <v>1226</v>
      </c>
      <c r="B534" s="12" t="s">
        <v>4747</v>
      </c>
      <c r="C534" s="48" t="s">
        <v>1227</v>
      </c>
      <c r="D534" s="186" t="s">
        <v>4606</v>
      </c>
      <c r="E534" s="210"/>
    </row>
    <row r="535" spans="1:5" ht="25.5" x14ac:dyDescent="0.2">
      <c r="A535" s="12" t="s">
        <v>911</v>
      </c>
      <c r="B535" s="12" t="s">
        <v>4723</v>
      </c>
      <c r="C535" s="48" t="s">
        <v>912</v>
      </c>
      <c r="D535" s="186" t="s">
        <v>4590</v>
      </c>
      <c r="E535" s="210"/>
    </row>
    <row r="536" spans="1:5" x14ac:dyDescent="0.2">
      <c r="A536" s="12" t="s">
        <v>2732</v>
      </c>
      <c r="B536" s="12" t="s">
        <v>4872</v>
      </c>
      <c r="C536" s="48" t="s">
        <v>2733</v>
      </c>
      <c r="D536" s="186" t="s">
        <v>4705</v>
      </c>
      <c r="E536" s="210"/>
    </row>
    <row r="537" spans="1:5" x14ac:dyDescent="0.2">
      <c r="A537" s="12" t="s">
        <v>2495</v>
      </c>
      <c r="B537" s="12" t="s">
        <v>4855</v>
      </c>
      <c r="C537" s="48" t="s">
        <v>2496</v>
      </c>
      <c r="D537" s="186" t="s">
        <v>4689</v>
      </c>
      <c r="E537" s="210"/>
    </row>
    <row r="538" spans="1:5" x14ac:dyDescent="0.2">
      <c r="A538" s="12" t="s">
        <v>2253</v>
      </c>
      <c r="B538" s="12" t="s">
        <v>4835</v>
      </c>
      <c r="C538" s="48" t="s">
        <v>2254</v>
      </c>
      <c r="D538" s="186" t="s">
        <v>4677</v>
      </c>
      <c r="E538" s="210"/>
    </row>
    <row r="539" spans="1:5" x14ac:dyDescent="0.2">
      <c r="A539" s="12" t="s">
        <v>2658</v>
      </c>
      <c r="B539" s="12" t="s">
        <v>4866</v>
      </c>
      <c r="C539" s="48" t="s">
        <v>2659</v>
      </c>
      <c r="D539" s="186" t="s">
        <v>4700</v>
      </c>
      <c r="E539" s="210"/>
    </row>
    <row r="540" spans="1:5" ht="25.5" x14ac:dyDescent="0.2">
      <c r="A540" s="12" t="s">
        <v>2592</v>
      </c>
      <c r="B540" s="12" t="s">
        <v>4861</v>
      </c>
      <c r="C540" s="48" t="s">
        <v>2593</v>
      </c>
      <c r="D540" s="186" t="s">
        <v>4649</v>
      </c>
      <c r="E540" s="210"/>
    </row>
    <row r="541" spans="1:5" ht="25.5" x14ac:dyDescent="0.2">
      <c r="A541" s="12" t="s">
        <v>2438</v>
      </c>
      <c r="B541" s="12" t="s">
        <v>4851</v>
      </c>
      <c r="C541" s="48" t="s">
        <v>2439</v>
      </c>
      <c r="D541" s="186">
        <v>218</v>
      </c>
      <c r="E541" s="210"/>
    </row>
    <row r="542" spans="1:5" x14ac:dyDescent="0.2">
      <c r="A542" s="12" t="s">
        <v>2351</v>
      </c>
      <c r="B542" s="12" t="s">
        <v>4843</v>
      </c>
      <c r="C542" s="48" t="s">
        <v>2352</v>
      </c>
      <c r="D542" s="186" t="s">
        <v>4673</v>
      </c>
      <c r="E542" s="210"/>
    </row>
    <row r="543" spans="1:5" ht="25.5" x14ac:dyDescent="0.2">
      <c r="A543" s="12" t="s">
        <v>1835</v>
      </c>
      <c r="B543" s="12" t="s">
        <v>4801</v>
      </c>
      <c r="C543" s="48" t="s">
        <v>1836</v>
      </c>
      <c r="D543" s="186" t="s">
        <v>4653</v>
      </c>
      <c r="E543" s="210"/>
    </row>
    <row r="544" spans="1:5" ht="25.5" x14ac:dyDescent="0.2">
      <c r="A544" s="12" t="s">
        <v>2394</v>
      </c>
      <c r="B544" s="12" t="s">
        <v>4847</v>
      </c>
      <c r="C544" s="48" t="s">
        <v>2395</v>
      </c>
      <c r="D544" s="186" t="s">
        <v>4683</v>
      </c>
      <c r="E544" s="210"/>
    </row>
    <row r="545" spans="1:5" ht="63.75" x14ac:dyDescent="0.2">
      <c r="A545" s="12" t="s">
        <v>2380</v>
      </c>
      <c r="B545" s="12" t="s">
        <v>4846</v>
      </c>
      <c r="C545" s="48" t="s">
        <v>2381</v>
      </c>
      <c r="D545" s="186" t="s">
        <v>4682</v>
      </c>
      <c r="E545" s="210"/>
    </row>
    <row r="546" spans="1:5" x14ac:dyDescent="0.2">
      <c r="A546" s="12" t="s">
        <v>1372</v>
      </c>
      <c r="B546" s="12" t="s">
        <v>4758</v>
      </c>
      <c r="C546" s="48" t="s">
        <v>1373</v>
      </c>
      <c r="D546" s="186" t="s">
        <v>4617</v>
      </c>
      <c r="E546" s="210"/>
    </row>
    <row r="547" spans="1:5" ht="25.5" x14ac:dyDescent="0.2">
      <c r="A547" s="12" t="s">
        <v>1378</v>
      </c>
      <c r="B547" s="12" t="s">
        <v>4758</v>
      </c>
      <c r="C547" s="48" t="s">
        <v>1379</v>
      </c>
      <c r="D547" s="186" t="s">
        <v>4617</v>
      </c>
      <c r="E547" s="210"/>
    </row>
    <row r="548" spans="1:5" x14ac:dyDescent="0.2">
      <c r="A548" s="12" t="s">
        <v>1273</v>
      </c>
      <c r="B548" s="12" t="s">
        <v>4752</v>
      </c>
      <c r="C548" s="48" t="s">
        <v>1274</v>
      </c>
      <c r="D548" s="186">
        <v>52</v>
      </c>
      <c r="E548" s="210"/>
    </row>
    <row r="549" spans="1:5" ht="25.5" x14ac:dyDescent="0.2">
      <c r="A549" s="12" t="s">
        <v>1762</v>
      </c>
      <c r="B549" s="12" t="s">
        <v>4795</v>
      </c>
      <c r="C549" s="48" t="s">
        <v>1763</v>
      </c>
      <c r="D549" s="186">
        <v>207</v>
      </c>
      <c r="E549" s="210"/>
    </row>
    <row r="550" spans="1:5" x14ac:dyDescent="0.2">
      <c r="A550" s="12" t="s">
        <v>1197</v>
      </c>
      <c r="B550" s="12" t="s">
        <v>4744</v>
      </c>
      <c r="C550" s="48" t="s">
        <v>1198</v>
      </c>
      <c r="D550" s="186">
        <v>50</v>
      </c>
      <c r="E550" s="210"/>
    </row>
    <row r="551" spans="1:5" ht="102" x14ac:dyDescent="0.2">
      <c r="A551" s="12" t="s">
        <v>2279</v>
      </c>
      <c r="B551" s="12" t="s">
        <v>4837</v>
      </c>
      <c r="C551" s="48" t="s">
        <v>2280</v>
      </c>
      <c r="D551" s="186" t="s">
        <v>4646</v>
      </c>
      <c r="E551" s="210"/>
    </row>
    <row r="552" spans="1:5" ht="38.25" x14ac:dyDescent="0.2">
      <c r="A552" s="12" t="s">
        <v>1709</v>
      </c>
      <c r="B552" s="12" t="s">
        <v>4792</v>
      </c>
      <c r="C552" s="48" t="s">
        <v>1710</v>
      </c>
      <c r="D552" s="186" t="s">
        <v>4645</v>
      </c>
      <c r="E552" s="210"/>
    </row>
    <row r="553" spans="1:5" ht="76.5" x14ac:dyDescent="0.2">
      <c r="A553" s="12" t="s">
        <v>2237</v>
      </c>
      <c r="B553" s="12" t="s">
        <v>4833</v>
      </c>
      <c r="C553" s="48" t="s">
        <v>2238</v>
      </c>
      <c r="D553" s="186" t="s">
        <v>4676</v>
      </c>
      <c r="E553" s="210"/>
    </row>
    <row r="554" spans="1:5" ht="25.5" x14ac:dyDescent="0.2">
      <c r="A554" s="12" t="s">
        <v>2430</v>
      </c>
      <c r="B554" s="12" t="s">
        <v>4851</v>
      </c>
      <c r="C554" s="48" t="s">
        <v>2431</v>
      </c>
      <c r="D554" s="186">
        <v>218</v>
      </c>
      <c r="E554" s="210"/>
    </row>
    <row r="555" spans="1:5" x14ac:dyDescent="0.2">
      <c r="A555" s="12" t="s">
        <v>1163</v>
      </c>
      <c r="B555" s="12" t="s">
        <v>4742</v>
      </c>
      <c r="C555" s="48" t="s">
        <v>1164</v>
      </c>
      <c r="D555" s="186">
        <v>49</v>
      </c>
      <c r="E555" s="210"/>
    </row>
    <row r="556" spans="1:5" ht="51" x14ac:dyDescent="0.2">
      <c r="A556" s="12" t="s">
        <v>1283</v>
      </c>
      <c r="B556" s="12" t="s">
        <v>4753</v>
      </c>
      <c r="C556" s="48" t="s">
        <v>1284</v>
      </c>
      <c r="D556" s="186" t="s">
        <v>3866</v>
      </c>
      <c r="E556" s="210"/>
    </row>
    <row r="557" spans="1:5" ht="38.25" x14ac:dyDescent="0.2">
      <c r="A557" s="211" t="s">
        <v>5103</v>
      </c>
      <c r="B557" s="12" t="s">
        <v>4744</v>
      </c>
      <c r="C557" s="48" t="s">
        <v>1199</v>
      </c>
      <c r="D557" s="186">
        <v>207</v>
      </c>
      <c r="E557" s="210"/>
    </row>
    <row r="558" spans="1:5" ht="25.5" x14ac:dyDescent="0.2">
      <c r="A558" s="211" t="s">
        <v>5084</v>
      </c>
      <c r="B558" s="12" t="s">
        <v>4795</v>
      </c>
      <c r="C558" s="48" t="s">
        <v>1753</v>
      </c>
      <c r="D558" s="186">
        <v>207</v>
      </c>
      <c r="E558" s="210"/>
    </row>
    <row r="559" spans="1:5" ht="38.25" x14ac:dyDescent="0.2">
      <c r="A559" s="12" t="s">
        <v>1351</v>
      </c>
      <c r="B559" s="12" t="s">
        <v>4756</v>
      </c>
      <c r="C559" s="48" t="s">
        <v>1352</v>
      </c>
      <c r="D559" s="186" t="s">
        <v>4613</v>
      </c>
      <c r="E559" s="210"/>
    </row>
    <row r="560" spans="1:5" ht="38.25" x14ac:dyDescent="0.2">
      <c r="A560" s="12" t="s">
        <v>2159</v>
      </c>
      <c r="B560" s="12" t="s">
        <v>4827</v>
      </c>
      <c r="C560" s="48" t="s">
        <v>2160</v>
      </c>
      <c r="D560" s="186" t="s">
        <v>4665</v>
      </c>
      <c r="E560" s="210"/>
    </row>
    <row r="561" spans="1:5" ht="51" x14ac:dyDescent="0.2">
      <c r="A561" s="211" t="s">
        <v>5102</v>
      </c>
      <c r="B561" s="12" t="s">
        <v>4753</v>
      </c>
      <c r="C561" s="48" t="s">
        <v>1285</v>
      </c>
      <c r="D561" s="186" t="s">
        <v>3866</v>
      </c>
      <c r="E561" s="210"/>
    </row>
    <row r="562" spans="1:5" ht="38.25" x14ac:dyDescent="0.2">
      <c r="A562" s="211" t="s">
        <v>5085</v>
      </c>
      <c r="B562" s="12" t="s">
        <v>4854</v>
      </c>
      <c r="C562" s="48" t="s">
        <v>2476</v>
      </c>
      <c r="D562" s="186" t="s">
        <v>4688</v>
      </c>
      <c r="E562" s="210"/>
    </row>
    <row r="563" spans="1:5" ht="38.25" x14ac:dyDescent="0.2">
      <c r="A563" s="12" t="s">
        <v>1001</v>
      </c>
      <c r="B563" s="12" t="s">
        <v>4730</v>
      </c>
      <c r="C563" s="48" t="s">
        <v>1002</v>
      </c>
      <c r="D563" s="186">
        <v>46</v>
      </c>
      <c r="E563" s="210"/>
    </row>
    <row r="564" spans="1:5" ht="25.5" x14ac:dyDescent="0.2">
      <c r="A564" s="12" t="s">
        <v>2221</v>
      </c>
      <c r="B564" s="12" t="s">
        <v>4832</v>
      </c>
      <c r="C564" s="48" t="s">
        <v>2222</v>
      </c>
      <c r="D564" s="186" t="s">
        <v>4675</v>
      </c>
      <c r="E564" s="210"/>
    </row>
    <row r="565" spans="1:5" ht="25.5" x14ac:dyDescent="0.2">
      <c r="A565" s="12" t="s">
        <v>1967</v>
      </c>
      <c r="B565" s="12" t="s">
        <v>4810</v>
      </c>
      <c r="C565" s="48" t="s">
        <v>1968</v>
      </c>
      <c r="D565" s="186" t="s">
        <v>4653</v>
      </c>
      <c r="E565" s="210"/>
    </row>
    <row r="566" spans="1:5" ht="25.5" x14ac:dyDescent="0.2">
      <c r="A566" s="12" t="s">
        <v>2179</v>
      </c>
      <c r="B566" s="12" t="s">
        <v>4828</v>
      </c>
      <c r="C566" s="48" t="s">
        <v>2180</v>
      </c>
      <c r="D566" s="186">
        <v>216</v>
      </c>
      <c r="E566" s="210"/>
    </row>
    <row r="567" spans="1:5" ht="25.5" x14ac:dyDescent="0.2">
      <c r="A567" s="12" t="s">
        <v>614</v>
      </c>
      <c r="B567" s="12" t="s">
        <v>4707</v>
      </c>
      <c r="C567" s="48" t="s">
        <v>615</v>
      </c>
      <c r="D567" s="186" t="s">
        <v>4565</v>
      </c>
      <c r="E567" s="210"/>
    </row>
    <row r="568" spans="1:5" ht="38.25" x14ac:dyDescent="0.2">
      <c r="A568" s="12" t="s">
        <v>889</v>
      </c>
      <c r="B568" s="12" t="s">
        <v>4721</v>
      </c>
      <c r="C568" s="48" t="s">
        <v>890</v>
      </c>
      <c r="D568" s="186" t="s">
        <v>4591</v>
      </c>
      <c r="E568" s="210"/>
    </row>
    <row r="569" spans="1:5" x14ac:dyDescent="0.2">
      <c r="A569" s="12" t="s">
        <v>1462</v>
      </c>
      <c r="B569" s="12" t="s">
        <v>4767</v>
      </c>
      <c r="C569" s="48" t="s">
        <v>1463</v>
      </c>
      <c r="D569" s="186" t="s">
        <v>4622</v>
      </c>
      <c r="E569" s="210"/>
    </row>
    <row r="570" spans="1:5" ht="25.5" x14ac:dyDescent="0.2">
      <c r="A570" s="12" t="s">
        <v>2301</v>
      </c>
      <c r="B570" s="12" t="s">
        <v>4839</v>
      </c>
      <c r="C570" s="48" t="s">
        <v>2302</v>
      </c>
      <c r="D570" s="186" t="s">
        <v>4681</v>
      </c>
      <c r="E570" s="210"/>
    </row>
    <row r="571" spans="1:5" ht="25.5" x14ac:dyDescent="0.2">
      <c r="A571" s="12" t="s">
        <v>2303</v>
      </c>
      <c r="B571" s="12" t="s">
        <v>4839</v>
      </c>
      <c r="C571" s="48" t="s">
        <v>2304</v>
      </c>
      <c r="D571" s="186" t="s">
        <v>4681</v>
      </c>
      <c r="E571" s="210"/>
    </row>
    <row r="572" spans="1:5" ht="25.5" x14ac:dyDescent="0.2">
      <c r="A572" s="12" t="s">
        <v>2305</v>
      </c>
      <c r="B572" s="12" t="s">
        <v>4839</v>
      </c>
      <c r="C572" s="48" t="s">
        <v>2306</v>
      </c>
      <c r="D572" s="186" t="s">
        <v>4681</v>
      </c>
      <c r="E572" s="210"/>
    </row>
    <row r="573" spans="1:5" x14ac:dyDescent="0.2">
      <c r="A573" s="12" t="s">
        <v>1530</v>
      </c>
      <c r="B573" s="12" t="s">
        <v>4774</v>
      </c>
      <c r="C573" s="48" t="s">
        <v>1531</v>
      </c>
      <c r="D573" s="186" t="s">
        <v>4629</v>
      </c>
      <c r="E573" s="210"/>
    </row>
    <row r="574" spans="1:5" ht="25.5" x14ac:dyDescent="0.2">
      <c r="A574" s="12" t="s">
        <v>891</v>
      </c>
      <c r="B574" s="12" t="s">
        <v>4721</v>
      </c>
      <c r="C574" s="48" t="s">
        <v>892</v>
      </c>
      <c r="D574" s="186" t="s">
        <v>4591</v>
      </c>
      <c r="E574" s="210"/>
    </row>
    <row r="575" spans="1:5" ht="76.5" x14ac:dyDescent="0.2">
      <c r="A575" s="12" t="s">
        <v>1665</v>
      </c>
      <c r="B575" s="12" t="s">
        <v>4789</v>
      </c>
      <c r="C575" s="48" t="s">
        <v>1666</v>
      </c>
      <c r="D575" s="186" t="s">
        <v>4643</v>
      </c>
      <c r="E575" s="210"/>
    </row>
    <row r="576" spans="1:5" x14ac:dyDescent="0.2">
      <c r="A576" s="12" t="s">
        <v>1568</v>
      </c>
      <c r="B576" s="12" t="s">
        <v>4779</v>
      </c>
      <c r="C576" s="48" t="s">
        <v>1569</v>
      </c>
      <c r="D576" s="186" t="s">
        <v>4633</v>
      </c>
      <c r="E576" s="210"/>
    </row>
    <row r="577" spans="1:5" x14ac:dyDescent="0.2">
      <c r="A577" s="12" t="s">
        <v>1570</v>
      </c>
      <c r="B577" s="12" t="s">
        <v>4779</v>
      </c>
      <c r="C577" s="48" t="s">
        <v>1571</v>
      </c>
      <c r="D577" s="186" t="s">
        <v>4633</v>
      </c>
      <c r="E577" s="210"/>
    </row>
    <row r="578" spans="1:5" ht="25.5" x14ac:dyDescent="0.2">
      <c r="A578" s="12" t="s">
        <v>1572</v>
      </c>
      <c r="B578" s="12" t="s">
        <v>4779</v>
      </c>
      <c r="C578" s="48" t="s">
        <v>1573</v>
      </c>
      <c r="D578" s="186" t="s">
        <v>4633</v>
      </c>
      <c r="E578" s="210"/>
    </row>
    <row r="579" spans="1:5" ht="38.25" x14ac:dyDescent="0.2">
      <c r="A579" s="12" t="s">
        <v>2454</v>
      </c>
      <c r="B579" s="12" t="s">
        <v>4852</v>
      </c>
      <c r="C579" s="48" t="s">
        <v>2455</v>
      </c>
      <c r="D579" s="186" t="s">
        <v>4687</v>
      </c>
      <c r="E579" s="210"/>
    </row>
    <row r="580" spans="1:5" ht="38.25" x14ac:dyDescent="0.2">
      <c r="A580" s="12" t="s">
        <v>2456</v>
      </c>
      <c r="B580" s="12" t="s">
        <v>4852</v>
      </c>
      <c r="C580" s="48" t="s">
        <v>2457</v>
      </c>
      <c r="D580" s="186" t="s">
        <v>4687</v>
      </c>
      <c r="E580" s="210"/>
    </row>
    <row r="581" spans="1:5" ht="25.5" x14ac:dyDescent="0.2">
      <c r="A581" s="12" t="s">
        <v>1015</v>
      </c>
      <c r="B581" s="12" t="s">
        <v>4730</v>
      </c>
      <c r="C581" s="48" t="s">
        <v>1016</v>
      </c>
      <c r="D581" s="186" t="s">
        <v>4595</v>
      </c>
      <c r="E581" s="210"/>
    </row>
    <row r="582" spans="1:5" ht="51" x14ac:dyDescent="0.2">
      <c r="A582" s="12" t="s">
        <v>2632</v>
      </c>
      <c r="B582" s="12" t="s">
        <v>4864</v>
      </c>
      <c r="C582" s="48" t="s">
        <v>2633</v>
      </c>
      <c r="D582" s="186" t="s">
        <v>4698</v>
      </c>
      <c r="E582" s="210"/>
    </row>
    <row r="583" spans="1:5" ht="25.5" x14ac:dyDescent="0.2">
      <c r="A583" s="12" t="s">
        <v>893</v>
      </c>
      <c r="B583" s="12" t="s">
        <v>4721</v>
      </c>
      <c r="C583" s="48" t="s">
        <v>894</v>
      </c>
      <c r="D583" s="186" t="s">
        <v>4591</v>
      </c>
      <c r="E583" s="210"/>
    </row>
    <row r="584" spans="1:5" ht="51" x14ac:dyDescent="0.2">
      <c r="A584" s="12" t="s">
        <v>901</v>
      </c>
      <c r="B584" s="12" t="s">
        <v>4722</v>
      </c>
      <c r="C584" s="48" t="s">
        <v>902</v>
      </c>
      <c r="D584" s="186" t="s">
        <v>4574</v>
      </c>
      <c r="E584" s="210"/>
    </row>
    <row r="585" spans="1:5" ht="25.5" x14ac:dyDescent="0.2">
      <c r="A585" s="12" t="s">
        <v>879</v>
      </c>
      <c r="B585" s="12" t="s">
        <v>4720</v>
      </c>
      <c r="C585" s="48" t="s">
        <v>880</v>
      </c>
      <c r="D585" s="186" t="s">
        <v>4590</v>
      </c>
      <c r="E585" s="210"/>
    </row>
    <row r="586" spans="1:5" ht="38.25" x14ac:dyDescent="0.2">
      <c r="A586" s="12" t="s">
        <v>2594</v>
      </c>
      <c r="B586" s="12" t="s">
        <v>4861</v>
      </c>
      <c r="C586" s="48" t="s">
        <v>2595</v>
      </c>
      <c r="D586" s="186" t="s">
        <v>4649</v>
      </c>
      <c r="E586" s="210"/>
    </row>
    <row r="587" spans="1:5" ht="25.5" x14ac:dyDescent="0.2">
      <c r="A587" s="12" t="s">
        <v>1445</v>
      </c>
      <c r="B587" s="12" t="s">
        <v>4765</v>
      </c>
      <c r="C587" s="48" t="s">
        <v>1446</v>
      </c>
      <c r="D587" s="186" t="s">
        <v>4619</v>
      </c>
      <c r="E587" s="210"/>
    </row>
    <row r="588" spans="1:5" x14ac:dyDescent="0.2">
      <c r="A588" s="12" t="s">
        <v>2005</v>
      </c>
      <c r="B588" s="12" t="s">
        <v>4814</v>
      </c>
      <c r="C588" s="48" t="s">
        <v>2006</v>
      </c>
      <c r="D588" s="186" t="s">
        <v>4664</v>
      </c>
      <c r="E588" s="210"/>
    </row>
    <row r="589" spans="1:5" ht="38.25" x14ac:dyDescent="0.2">
      <c r="A589" s="12" t="s">
        <v>719</v>
      </c>
      <c r="B589" s="12" t="s">
        <v>4710</v>
      </c>
      <c r="C589" s="48" t="s">
        <v>720</v>
      </c>
      <c r="D589" s="186">
        <v>41</v>
      </c>
      <c r="E589" s="210"/>
    </row>
    <row r="590" spans="1:5" x14ac:dyDescent="0.2">
      <c r="A590" s="12" t="s">
        <v>1849</v>
      </c>
      <c r="B590" s="12" t="s">
        <v>4802</v>
      </c>
      <c r="C590" s="48" t="s">
        <v>1850</v>
      </c>
      <c r="D590" s="186" t="s">
        <v>4654</v>
      </c>
      <c r="E590" s="210"/>
    </row>
    <row r="591" spans="1:5" ht="51" x14ac:dyDescent="0.2">
      <c r="A591" s="12" t="s">
        <v>2323</v>
      </c>
      <c r="B591" s="12" t="s">
        <v>4840</v>
      </c>
      <c r="C591" s="48" t="s">
        <v>2324</v>
      </c>
      <c r="D591" s="186" t="s">
        <v>4669</v>
      </c>
      <c r="E591" s="210"/>
    </row>
    <row r="592" spans="1:5" x14ac:dyDescent="0.2">
      <c r="A592" s="12" t="s">
        <v>2345</v>
      </c>
      <c r="B592" s="12" t="s">
        <v>4842</v>
      </c>
      <c r="C592" s="48" t="s">
        <v>2346</v>
      </c>
      <c r="D592" s="186" t="s">
        <v>4669</v>
      </c>
      <c r="E592" s="210"/>
    </row>
    <row r="593" spans="1:5" ht="25.5" x14ac:dyDescent="0.2">
      <c r="A593" s="12" t="s">
        <v>726</v>
      </c>
      <c r="B593" s="12" t="s">
        <v>4710</v>
      </c>
      <c r="C593" s="48" t="s">
        <v>727</v>
      </c>
      <c r="D593" s="186">
        <v>41</v>
      </c>
      <c r="E593" s="210"/>
    </row>
    <row r="594" spans="1:5" ht="25.5" x14ac:dyDescent="0.2">
      <c r="A594" s="12" t="s">
        <v>744</v>
      </c>
      <c r="B594" s="12" t="s">
        <v>4711</v>
      </c>
      <c r="C594" s="48" t="s">
        <v>745</v>
      </c>
      <c r="D594" s="186" t="s">
        <v>4576</v>
      </c>
      <c r="E594" s="210"/>
    </row>
    <row r="595" spans="1:5" ht="25.5" x14ac:dyDescent="0.2">
      <c r="A595" s="12" t="s">
        <v>1538</v>
      </c>
      <c r="B595" s="12" t="s">
        <v>4775</v>
      </c>
      <c r="C595" s="48" t="s">
        <v>1539</v>
      </c>
      <c r="D595" s="186">
        <v>107</v>
      </c>
      <c r="E595" s="210"/>
    </row>
    <row r="596" spans="1:5" ht="51" x14ac:dyDescent="0.2">
      <c r="A596" s="12" t="s">
        <v>1727</v>
      </c>
      <c r="B596" s="12" t="s">
        <v>4793</v>
      </c>
      <c r="C596" s="48" t="s">
        <v>1728</v>
      </c>
      <c r="D596" s="186" t="s">
        <v>4645</v>
      </c>
      <c r="E596" s="210"/>
    </row>
    <row r="597" spans="1:5" x14ac:dyDescent="0.2">
      <c r="A597" s="12" t="s">
        <v>2147</v>
      </c>
      <c r="B597" s="12" t="s">
        <v>4826</v>
      </c>
      <c r="C597" s="48" t="s">
        <v>2148</v>
      </c>
      <c r="D597" s="186" t="s">
        <v>4670</v>
      </c>
      <c r="E597" s="210"/>
    </row>
    <row r="598" spans="1:5" x14ac:dyDescent="0.2">
      <c r="A598" s="12" t="s">
        <v>1188</v>
      </c>
      <c r="B598" s="12" t="s">
        <v>4744</v>
      </c>
      <c r="C598" s="48" t="s">
        <v>1189</v>
      </c>
      <c r="D598" s="186">
        <v>50</v>
      </c>
      <c r="E598" s="210"/>
    </row>
    <row r="599" spans="1:5" ht="25.5" x14ac:dyDescent="0.2">
      <c r="A599" s="12" t="s">
        <v>1796</v>
      </c>
      <c r="B599" s="12" t="s">
        <v>4798</v>
      </c>
      <c r="C599" s="48" t="s">
        <v>1797</v>
      </c>
      <c r="D599" s="186" t="s">
        <v>4650</v>
      </c>
      <c r="E599" s="210"/>
    </row>
    <row r="600" spans="1:5" ht="63.75" x14ac:dyDescent="0.2">
      <c r="A600" s="12" t="s">
        <v>903</v>
      </c>
      <c r="B600" s="12" t="s">
        <v>4722</v>
      </c>
      <c r="C600" s="48" t="s">
        <v>904</v>
      </c>
      <c r="D600" s="186" t="s">
        <v>4574</v>
      </c>
      <c r="E600" s="210"/>
    </row>
    <row r="601" spans="1:5" ht="38.25" x14ac:dyDescent="0.2">
      <c r="A601" s="12" t="s">
        <v>1003</v>
      </c>
      <c r="B601" s="12" t="s">
        <v>4730</v>
      </c>
      <c r="C601" s="48" t="s">
        <v>1004</v>
      </c>
      <c r="D601" s="186">
        <v>46</v>
      </c>
      <c r="E601" s="210"/>
    </row>
    <row r="602" spans="1:5" ht="25.5" x14ac:dyDescent="0.2">
      <c r="A602" s="12" t="s">
        <v>1013</v>
      </c>
      <c r="B602" s="12" t="s">
        <v>4730</v>
      </c>
      <c r="C602" s="48" t="s">
        <v>1014</v>
      </c>
      <c r="D602" s="186" t="s">
        <v>4589</v>
      </c>
      <c r="E602" s="210"/>
    </row>
    <row r="603" spans="1:5" ht="25.5" x14ac:dyDescent="0.2">
      <c r="A603" s="12" t="s">
        <v>1576</v>
      </c>
      <c r="B603" s="12" t="s">
        <v>4780</v>
      </c>
      <c r="C603" s="48" t="s">
        <v>1577</v>
      </c>
      <c r="D603" s="186" t="s">
        <v>4633</v>
      </c>
      <c r="E603" s="210"/>
    </row>
    <row r="604" spans="1:5" ht="102" x14ac:dyDescent="0.2">
      <c r="A604" s="12" t="s">
        <v>1087</v>
      </c>
      <c r="B604" s="12" t="s">
        <v>4735</v>
      </c>
      <c r="C604" s="48" t="s">
        <v>1088</v>
      </c>
      <c r="D604" s="186" t="s">
        <v>4592</v>
      </c>
      <c r="E604" s="210"/>
    </row>
    <row r="605" spans="1:5" ht="38.25" x14ac:dyDescent="0.2">
      <c r="A605" s="12" t="s">
        <v>1951</v>
      </c>
      <c r="B605" s="12" t="s">
        <v>4808</v>
      </c>
      <c r="C605" s="48" t="s">
        <v>1952</v>
      </c>
      <c r="D605" s="186" t="s">
        <v>4661</v>
      </c>
      <c r="E605" s="210"/>
    </row>
    <row r="606" spans="1:5" ht="25.5" x14ac:dyDescent="0.2">
      <c r="A606" s="12" t="s">
        <v>2434</v>
      </c>
      <c r="B606" s="12" t="s">
        <v>4851</v>
      </c>
      <c r="C606" s="48" t="s">
        <v>2435</v>
      </c>
      <c r="D606" s="186">
        <v>218</v>
      </c>
      <c r="E606" s="210"/>
    </row>
    <row r="607" spans="1:5" ht="25.5" x14ac:dyDescent="0.2">
      <c r="A607" s="12" t="s">
        <v>1133</v>
      </c>
      <c r="B607" s="12" t="s">
        <v>4739</v>
      </c>
      <c r="C607" s="48" t="s">
        <v>1134</v>
      </c>
      <c r="D607" s="186" t="s">
        <v>4604</v>
      </c>
      <c r="E607" s="210"/>
    </row>
    <row r="608" spans="1:5" x14ac:dyDescent="0.2">
      <c r="A608" s="12" t="s">
        <v>1308</v>
      </c>
      <c r="B608" s="12" t="s">
        <v>4754</v>
      </c>
      <c r="C608" s="48" t="s">
        <v>1309</v>
      </c>
      <c r="D608" s="186" t="s">
        <v>4611</v>
      </c>
      <c r="E608" s="210"/>
    </row>
    <row r="609" spans="1:5" ht="38.25" x14ac:dyDescent="0.2">
      <c r="A609" s="12" t="s">
        <v>1017</v>
      </c>
      <c r="B609" s="12" t="s">
        <v>4731</v>
      </c>
      <c r="C609" s="48" t="s">
        <v>1018</v>
      </c>
      <c r="D609" s="186" t="s">
        <v>4596</v>
      </c>
      <c r="E609" s="210"/>
    </row>
    <row r="610" spans="1:5" ht="25.5" x14ac:dyDescent="0.2">
      <c r="A610" s="12" t="s">
        <v>1310</v>
      </c>
      <c r="B610" s="12" t="s">
        <v>4754</v>
      </c>
      <c r="C610" s="48" t="s">
        <v>1311</v>
      </c>
      <c r="D610" s="186" t="s">
        <v>4611</v>
      </c>
      <c r="E610" s="210"/>
    </row>
    <row r="611" spans="1:5" x14ac:dyDescent="0.2">
      <c r="A611" s="12" t="s">
        <v>1975</v>
      </c>
      <c r="B611" s="12" t="s">
        <v>4811</v>
      </c>
      <c r="C611" s="48" t="s">
        <v>1976</v>
      </c>
      <c r="D611" s="186" t="s">
        <v>4662</v>
      </c>
      <c r="E611" s="210"/>
    </row>
    <row r="612" spans="1:5" ht="51" x14ac:dyDescent="0.2">
      <c r="A612" s="12" t="s">
        <v>1977</v>
      </c>
      <c r="B612" s="12" t="s">
        <v>4811</v>
      </c>
      <c r="C612" s="48" t="s">
        <v>1978</v>
      </c>
      <c r="D612" s="186" t="s">
        <v>4662</v>
      </c>
      <c r="E612" s="210"/>
    </row>
    <row r="613" spans="1:5" ht="25.5" x14ac:dyDescent="0.2">
      <c r="A613" s="12" t="s">
        <v>1979</v>
      </c>
      <c r="B613" s="12" t="s">
        <v>4811</v>
      </c>
      <c r="C613" s="48" t="s">
        <v>1980</v>
      </c>
      <c r="D613" s="186" t="s">
        <v>4662</v>
      </c>
      <c r="E613" s="210"/>
    </row>
    <row r="614" spans="1:5" ht="38.25" x14ac:dyDescent="0.2">
      <c r="A614" s="12" t="s">
        <v>806</v>
      </c>
      <c r="B614" s="12" t="s">
        <v>4714</v>
      </c>
      <c r="C614" s="48" t="s">
        <v>807</v>
      </c>
      <c r="D614" s="186" t="s">
        <v>4582</v>
      </c>
      <c r="E614" s="210"/>
    </row>
    <row r="615" spans="1:5" ht="38.25" x14ac:dyDescent="0.2">
      <c r="A615" s="12" t="s">
        <v>1817</v>
      </c>
      <c r="B615" s="12" t="s">
        <v>4800</v>
      </c>
      <c r="C615" s="48" t="s">
        <v>1818</v>
      </c>
      <c r="D615" s="186" t="s">
        <v>4652</v>
      </c>
      <c r="E615" s="210"/>
    </row>
    <row r="616" spans="1:5" x14ac:dyDescent="0.2">
      <c r="A616" s="12" t="s">
        <v>1448</v>
      </c>
      <c r="B616" s="12" t="s">
        <v>4765</v>
      </c>
      <c r="C616" s="48" t="s">
        <v>1449</v>
      </c>
      <c r="D616" s="186" t="s">
        <v>4619</v>
      </c>
      <c r="E616" s="210"/>
    </row>
    <row r="617" spans="1:5" ht="38.25" x14ac:dyDescent="0.2">
      <c r="A617" s="12" t="s">
        <v>2726</v>
      </c>
      <c r="B617" s="12" t="s">
        <v>4872</v>
      </c>
      <c r="C617" s="48" t="s">
        <v>2727</v>
      </c>
      <c r="D617" s="186" t="s">
        <v>4705</v>
      </c>
      <c r="E617" s="210"/>
    </row>
    <row r="618" spans="1:5" x14ac:dyDescent="0.2">
      <c r="A618" s="12" t="s">
        <v>1631</v>
      </c>
      <c r="B618" s="12" t="s">
        <v>4786</v>
      </c>
      <c r="C618" s="48" t="s">
        <v>1632</v>
      </c>
      <c r="D618" s="186" t="s">
        <v>4639</v>
      </c>
      <c r="E618" s="210"/>
    </row>
    <row r="619" spans="1:5" x14ac:dyDescent="0.2">
      <c r="A619" s="12" t="s">
        <v>1520</v>
      </c>
      <c r="B619" s="12" t="s">
        <v>4773</v>
      </c>
      <c r="C619" s="48" t="s">
        <v>1521</v>
      </c>
      <c r="D619" s="186" t="s">
        <v>4627</v>
      </c>
      <c r="E619" s="210"/>
    </row>
    <row r="620" spans="1:5" ht="25.5" x14ac:dyDescent="0.2">
      <c r="A620" s="12" t="s">
        <v>738</v>
      </c>
      <c r="B620" s="12" t="s">
        <v>4711</v>
      </c>
      <c r="C620" s="48" t="s">
        <v>739</v>
      </c>
      <c r="D620" s="186" t="s">
        <v>4576</v>
      </c>
      <c r="E620" s="210"/>
    </row>
    <row r="621" spans="1:5" ht="25.5" x14ac:dyDescent="0.2">
      <c r="A621" s="12" t="s">
        <v>2337</v>
      </c>
      <c r="B621" s="12" t="s">
        <v>4841</v>
      </c>
      <c r="C621" s="48" t="s">
        <v>2338</v>
      </c>
      <c r="D621" s="186" t="s">
        <v>4672</v>
      </c>
      <c r="E621" s="210"/>
    </row>
    <row r="622" spans="1:5" ht="25.5" x14ac:dyDescent="0.2">
      <c r="A622" s="12" t="s">
        <v>2680</v>
      </c>
      <c r="B622" s="12" t="s">
        <v>4868</v>
      </c>
      <c r="C622" s="48" t="s">
        <v>2681</v>
      </c>
      <c r="D622" s="186" t="s">
        <v>4701</v>
      </c>
      <c r="E622" s="210"/>
    </row>
    <row r="623" spans="1:5" x14ac:dyDescent="0.2">
      <c r="A623" s="12" t="s">
        <v>610</v>
      </c>
      <c r="B623" s="12" t="s">
        <v>4707</v>
      </c>
      <c r="C623" s="48" t="s">
        <v>611</v>
      </c>
      <c r="D623" s="186">
        <v>40</v>
      </c>
      <c r="E623" s="210"/>
    </row>
    <row r="624" spans="1:5" ht="25.5" x14ac:dyDescent="0.2">
      <c r="A624" s="12" t="s">
        <v>2524</v>
      </c>
      <c r="B624" s="12" t="s">
        <v>4857</v>
      </c>
      <c r="C624" s="48" t="s">
        <v>2525</v>
      </c>
      <c r="D624" s="186" t="s">
        <v>4691</v>
      </c>
      <c r="E624" s="210"/>
    </row>
    <row r="625" spans="1:5" x14ac:dyDescent="0.2">
      <c r="A625" s="12" t="s">
        <v>693</v>
      </c>
      <c r="B625" s="12" t="s">
        <v>4709</v>
      </c>
      <c r="C625" s="48" t="s">
        <v>694</v>
      </c>
      <c r="D625" s="186" t="s">
        <v>4565</v>
      </c>
      <c r="E625" s="210"/>
    </row>
    <row r="626" spans="1:5" ht="25.5" x14ac:dyDescent="0.2">
      <c r="A626" s="12" t="s">
        <v>1107</v>
      </c>
      <c r="B626" s="12" t="s">
        <v>4737</v>
      </c>
      <c r="C626" s="48" t="s">
        <v>1108</v>
      </c>
      <c r="D626" s="186">
        <v>47</v>
      </c>
      <c r="E626" s="210"/>
    </row>
    <row r="627" spans="1:5" ht="25.5" x14ac:dyDescent="0.2">
      <c r="A627" s="12" t="s">
        <v>2343</v>
      </c>
      <c r="B627" s="12" t="s">
        <v>4842</v>
      </c>
      <c r="C627" s="48" t="s">
        <v>2344</v>
      </c>
      <c r="D627" s="186" t="s">
        <v>4669</v>
      </c>
      <c r="E627" s="210"/>
    </row>
    <row r="628" spans="1:5" ht="25.5" x14ac:dyDescent="0.2">
      <c r="A628" s="12" t="s">
        <v>2728</v>
      </c>
      <c r="B628" s="12" t="s">
        <v>4872</v>
      </c>
      <c r="C628" s="48" t="s">
        <v>2729</v>
      </c>
      <c r="D628" s="186" t="s">
        <v>4705</v>
      </c>
      <c r="E628" s="210"/>
    </row>
    <row r="629" spans="1:5" x14ac:dyDescent="0.2">
      <c r="A629" s="12" t="s">
        <v>1681</v>
      </c>
      <c r="B629" s="12" t="s">
        <v>4790</v>
      </c>
      <c r="C629" s="48" t="s">
        <v>1682</v>
      </c>
      <c r="D629" s="186" t="s">
        <v>4642</v>
      </c>
      <c r="E629" s="210"/>
    </row>
    <row r="630" spans="1:5" ht="38.25" x14ac:dyDescent="0.2">
      <c r="A630" s="12" t="s">
        <v>1667</v>
      </c>
      <c r="B630" s="12" t="s">
        <v>4789</v>
      </c>
      <c r="C630" s="48" t="s">
        <v>1668</v>
      </c>
      <c r="D630" s="186" t="s">
        <v>4643</v>
      </c>
      <c r="E630" s="210"/>
    </row>
    <row r="631" spans="1:5" ht="25.5" x14ac:dyDescent="0.2">
      <c r="A631" s="12" t="s">
        <v>1669</v>
      </c>
      <c r="B631" s="12" t="s">
        <v>4789</v>
      </c>
      <c r="C631" s="48" t="s">
        <v>1670</v>
      </c>
      <c r="D631" s="186" t="s">
        <v>4642</v>
      </c>
      <c r="E631" s="210"/>
    </row>
    <row r="632" spans="1:5" x14ac:dyDescent="0.2">
      <c r="A632" s="12" t="s">
        <v>2506</v>
      </c>
      <c r="B632" s="12" t="s">
        <v>4856</v>
      </c>
      <c r="C632" s="48" t="s">
        <v>2507</v>
      </c>
      <c r="D632" s="186" t="s">
        <v>4690</v>
      </c>
      <c r="E632" s="210"/>
    </row>
    <row r="633" spans="1:5" ht="25.5" x14ac:dyDescent="0.2">
      <c r="A633" s="12" t="s">
        <v>1328</v>
      </c>
      <c r="B633" s="12" t="s">
        <v>4755</v>
      </c>
      <c r="C633" s="48" t="s">
        <v>1329</v>
      </c>
      <c r="D633" s="186" t="s">
        <v>4612</v>
      </c>
      <c r="E633" s="210"/>
    </row>
    <row r="634" spans="1:5" ht="25.5" x14ac:dyDescent="0.2">
      <c r="A634" s="12" t="s">
        <v>1330</v>
      </c>
      <c r="B634" s="12" t="s">
        <v>4755</v>
      </c>
      <c r="C634" s="48" t="s">
        <v>1331</v>
      </c>
      <c r="D634" s="186" t="s">
        <v>4612</v>
      </c>
      <c r="E634" s="210"/>
    </row>
    <row r="635" spans="1:5" x14ac:dyDescent="0.2">
      <c r="A635" s="12" t="s">
        <v>1332</v>
      </c>
      <c r="B635" s="12" t="s">
        <v>4755</v>
      </c>
      <c r="C635" s="48" t="s">
        <v>1333</v>
      </c>
      <c r="D635" s="186" t="s">
        <v>4612</v>
      </c>
      <c r="E635" s="210"/>
    </row>
    <row r="636" spans="1:5" x14ac:dyDescent="0.2">
      <c r="A636" s="12" t="s">
        <v>1312</v>
      </c>
      <c r="B636" s="12" t="s">
        <v>4754</v>
      </c>
      <c r="C636" s="48" t="s">
        <v>1313</v>
      </c>
      <c r="D636" s="186">
        <v>52</v>
      </c>
      <c r="E636" s="210"/>
    </row>
    <row r="637" spans="1:5" ht="25.5" x14ac:dyDescent="0.2">
      <c r="A637" s="12" t="s">
        <v>1370</v>
      </c>
      <c r="B637" s="12" t="s">
        <v>4757</v>
      </c>
      <c r="C637" s="48" t="s">
        <v>1371</v>
      </c>
      <c r="D637" s="186" t="s">
        <v>4615</v>
      </c>
      <c r="E637" s="210"/>
    </row>
    <row r="638" spans="1:5" ht="25.5" x14ac:dyDescent="0.2">
      <c r="A638" s="12" t="s">
        <v>1368</v>
      </c>
      <c r="B638" s="12" t="s">
        <v>4757</v>
      </c>
      <c r="C638" s="48" t="s">
        <v>1369</v>
      </c>
      <c r="D638" s="186" t="s">
        <v>4615</v>
      </c>
      <c r="E638" s="210"/>
    </row>
    <row r="639" spans="1:5" x14ac:dyDescent="0.2">
      <c r="A639" s="12" t="s">
        <v>1358</v>
      </c>
      <c r="B639" s="12" t="s">
        <v>4757</v>
      </c>
      <c r="C639" s="48" t="s">
        <v>1359</v>
      </c>
      <c r="D639" s="186" t="s">
        <v>4615</v>
      </c>
      <c r="E639" s="210"/>
    </row>
    <row r="640" spans="1:5" ht="25.5" x14ac:dyDescent="0.2">
      <c r="A640" s="12" t="s">
        <v>2130</v>
      </c>
      <c r="B640" s="12" t="s">
        <v>4825</v>
      </c>
      <c r="C640" s="48" t="s">
        <v>2131</v>
      </c>
      <c r="D640" s="186" t="s">
        <v>4667</v>
      </c>
      <c r="E640" s="210"/>
    </row>
    <row r="641" spans="1:5" x14ac:dyDescent="0.2">
      <c r="A641" s="12" t="s">
        <v>2644</v>
      </c>
      <c r="B641" s="12" t="s">
        <v>4865</v>
      </c>
      <c r="C641" s="48" t="s">
        <v>2645</v>
      </c>
      <c r="D641" s="186" t="s">
        <v>4700</v>
      </c>
      <c r="E641" s="210"/>
    </row>
    <row r="642" spans="1:5" ht="25.5" x14ac:dyDescent="0.2">
      <c r="A642" s="12" t="s">
        <v>869</v>
      </c>
      <c r="B642" s="12" t="s">
        <v>4719</v>
      </c>
      <c r="C642" s="48" t="s">
        <v>870</v>
      </c>
      <c r="D642" s="186" t="s">
        <v>4587</v>
      </c>
      <c r="E642" s="210"/>
    </row>
    <row r="643" spans="1:5" ht="25.5" x14ac:dyDescent="0.2">
      <c r="A643" s="12" t="s">
        <v>2359</v>
      </c>
      <c r="B643" s="12" t="s">
        <v>4843</v>
      </c>
      <c r="C643" s="48" t="s">
        <v>2360</v>
      </c>
      <c r="D643" s="186" t="s">
        <v>4673</v>
      </c>
      <c r="E643" s="210"/>
    </row>
    <row r="644" spans="1:5" ht="25.5" x14ac:dyDescent="0.2">
      <c r="A644" s="12" t="s">
        <v>2183</v>
      </c>
      <c r="B644" s="12" t="s">
        <v>4828</v>
      </c>
      <c r="C644" s="48" t="s">
        <v>2184</v>
      </c>
      <c r="D644" s="186" t="s">
        <v>4673</v>
      </c>
      <c r="E644" s="210"/>
    </row>
    <row r="645" spans="1:5" ht="25.5" x14ac:dyDescent="0.2">
      <c r="A645" s="211" t="s">
        <v>5101</v>
      </c>
      <c r="B645" s="12" t="s">
        <v>4708</v>
      </c>
      <c r="C645" s="48" t="s">
        <v>670</v>
      </c>
      <c r="D645" s="186" t="s">
        <v>4566</v>
      </c>
      <c r="E645" s="210"/>
    </row>
    <row r="646" spans="1:5" ht="153" x14ac:dyDescent="0.2">
      <c r="A646" s="211" t="s">
        <v>5086</v>
      </c>
      <c r="B646" s="12" t="s">
        <v>4741</v>
      </c>
      <c r="C646" s="48" t="s">
        <v>1145</v>
      </c>
      <c r="D646" s="186" t="s">
        <v>4598</v>
      </c>
      <c r="E646" s="210"/>
    </row>
    <row r="647" spans="1:5" x14ac:dyDescent="0.2">
      <c r="A647" s="12" t="s">
        <v>1604</v>
      </c>
      <c r="B647" s="12" t="s">
        <v>4783</v>
      </c>
      <c r="C647" s="48" t="s">
        <v>1605</v>
      </c>
      <c r="D647" s="186" t="s">
        <v>4636</v>
      </c>
      <c r="E647" s="210"/>
    </row>
    <row r="648" spans="1:5" x14ac:dyDescent="0.2">
      <c r="A648" s="12" t="s">
        <v>2257</v>
      </c>
      <c r="B648" s="12" t="s">
        <v>4835</v>
      </c>
      <c r="C648" s="48" t="s">
        <v>2258</v>
      </c>
      <c r="D648" s="186" t="s">
        <v>4677</v>
      </c>
      <c r="E648" s="210"/>
    </row>
    <row r="649" spans="1:5" ht="25.5" x14ac:dyDescent="0.2">
      <c r="A649" s="12" t="s">
        <v>1019</v>
      </c>
      <c r="B649" s="12" t="s">
        <v>4731</v>
      </c>
      <c r="C649" s="48" t="s">
        <v>1020</v>
      </c>
      <c r="D649" s="186" t="s">
        <v>4596</v>
      </c>
      <c r="E649" s="210"/>
    </row>
    <row r="650" spans="1:5" ht="25.5" x14ac:dyDescent="0.2">
      <c r="A650" s="12" t="s">
        <v>828</v>
      </c>
      <c r="B650" s="12" t="s">
        <v>4716</v>
      </c>
      <c r="C650" s="48" t="s">
        <v>829</v>
      </c>
      <c r="D650" s="186" t="s">
        <v>4583</v>
      </c>
      <c r="E650" s="210"/>
    </row>
    <row r="651" spans="1:5" x14ac:dyDescent="0.2">
      <c r="A651" s="12" t="s">
        <v>748</v>
      </c>
      <c r="B651" s="12" t="s">
        <v>4711</v>
      </c>
      <c r="C651" s="48" t="s">
        <v>749</v>
      </c>
      <c r="D651" s="186" t="s">
        <v>4577</v>
      </c>
      <c r="E651" s="210"/>
    </row>
    <row r="652" spans="1:5" ht="38.25" x14ac:dyDescent="0.2">
      <c r="A652" s="211" t="s">
        <v>5100</v>
      </c>
      <c r="B652" s="12" t="s">
        <v>4855</v>
      </c>
      <c r="C652" s="48" t="s">
        <v>2497</v>
      </c>
      <c r="D652" s="186" t="s">
        <v>4689</v>
      </c>
      <c r="E652" s="210"/>
    </row>
    <row r="653" spans="1:5" ht="38.25" x14ac:dyDescent="0.2">
      <c r="A653" s="211" t="s">
        <v>5087</v>
      </c>
      <c r="B653" s="12" t="s">
        <v>4857</v>
      </c>
      <c r="C653" s="48" t="s">
        <v>2497</v>
      </c>
      <c r="D653" s="186" t="s">
        <v>4691</v>
      </c>
      <c r="E653" s="210"/>
    </row>
    <row r="654" spans="1:5" ht="38.25" x14ac:dyDescent="0.2">
      <c r="A654" s="12" t="s">
        <v>2145</v>
      </c>
      <c r="B654" s="12" t="s">
        <v>4826</v>
      </c>
      <c r="C654" s="48" t="s">
        <v>2146</v>
      </c>
      <c r="D654" s="186" t="s">
        <v>4671</v>
      </c>
      <c r="E654" s="210"/>
    </row>
    <row r="655" spans="1:5" ht="38.25" x14ac:dyDescent="0.2">
      <c r="A655" s="12" t="s">
        <v>2053</v>
      </c>
      <c r="B655" s="12" t="s">
        <v>4817</v>
      </c>
      <c r="C655" s="48" t="s">
        <v>2054</v>
      </c>
      <c r="D655" s="186">
        <v>212</v>
      </c>
      <c r="E655" s="210"/>
    </row>
    <row r="656" spans="1:5" ht="38.25" x14ac:dyDescent="0.2">
      <c r="A656" s="12" t="s">
        <v>2325</v>
      </c>
      <c r="B656" s="12" t="s">
        <v>4840</v>
      </c>
      <c r="C656" s="48" t="s">
        <v>2326</v>
      </c>
      <c r="D656" s="186">
        <v>218</v>
      </c>
      <c r="E656" s="210"/>
    </row>
    <row r="657" spans="1:5" ht="38.25" x14ac:dyDescent="0.2">
      <c r="A657" s="12" t="s">
        <v>2181</v>
      </c>
      <c r="B657" s="12" t="s">
        <v>4828</v>
      </c>
      <c r="C657" s="48" t="s">
        <v>2182</v>
      </c>
      <c r="D657" s="186">
        <v>216</v>
      </c>
      <c r="E657" s="210"/>
    </row>
    <row r="658" spans="1:5" ht="38.25" x14ac:dyDescent="0.2">
      <c r="A658" s="211" t="s">
        <v>5099</v>
      </c>
      <c r="B658" s="12" t="s">
        <v>4817</v>
      </c>
      <c r="C658" s="48" t="s">
        <v>2055</v>
      </c>
      <c r="D658" s="186">
        <v>212</v>
      </c>
      <c r="E658" s="210"/>
    </row>
    <row r="659" spans="1:5" x14ac:dyDescent="0.2">
      <c r="A659" s="211" t="s">
        <v>5088</v>
      </c>
      <c r="B659" s="12" t="s">
        <v>4827</v>
      </c>
      <c r="C659" s="48" t="s">
        <v>2161</v>
      </c>
      <c r="D659" s="186" t="s">
        <v>4664</v>
      </c>
      <c r="E659" s="210"/>
    </row>
    <row r="660" spans="1:5" ht="25.5" x14ac:dyDescent="0.2">
      <c r="A660" s="12" t="s">
        <v>1798</v>
      </c>
      <c r="B660" s="12" t="s">
        <v>4799</v>
      </c>
      <c r="C660" s="48" t="s">
        <v>1799</v>
      </c>
      <c r="D660" s="186" t="s">
        <v>4651</v>
      </c>
      <c r="E660" s="210"/>
    </row>
    <row r="661" spans="1:5" ht="25.5" x14ac:dyDescent="0.2">
      <c r="A661" s="12" t="s">
        <v>1800</v>
      </c>
      <c r="B661" s="12" t="s">
        <v>4799</v>
      </c>
      <c r="C661" s="48" t="s">
        <v>1801</v>
      </c>
      <c r="D661" s="186" t="s">
        <v>4651</v>
      </c>
      <c r="E661" s="210"/>
    </row>
    <row r="662" spans="1:5" x14ac:dyDescent="0.2">
      <c r="A662" s="12" t="s">
        <v>2126</v>
      </c>
      <c r="B662" s="12" t="s">
        <v>4824</v>
      </c>
      <c r="C662" s="48" t="s">
        <v>2127</v>
      </c>
      <c r="D662" s="186" t="s">
        <v>4667</v>
      </c>
      <c r="E662" s="210"/>
    </row>
    <row r="663" spans="1:5" ht="25.5" x14ac:dyDescent="0.2">
      <c r="A663" s="12" t="s">
        <v>2508</v>
      </c>
      <c r="B663" s="12" t="s">
        <v>4856</v>
      </c>
      <c r="C663" s="48" t="s">
        <v>2509</v>
      </c>
      <c r="D663" s="186" t="s">
        <v>4690</v>
      </c>
      <c r="E663" s="210"/>
    </row>
    <row r="664" spans="1:5" ht="25.5" x14ac:dyDescent="0.2">
      <c r="A664" s="12" t="s">
        <v>1393</v>
      </c>
      <c r="B664" s="12" t="s">
        <v>4760</v>
      </c>
      <c r="C664" s="48" t="s">
        <v>1394</v>
      </c>
      <c r="D664" s="186" t="s">
        <v>4605</v>
      </c>
      <c r="E664" s="210"/>
    </row>
    <row r="665" spans="1:5" x14ac:dyDescent="0.2">
      <c r="A665" s="12" t="s">
        <v>2436</v>
      </c>
      <c r="B665" s="12" t="s">
        <v>4851</v>
      </c>
      <c r="C665" s="48" t="s">
        <v>2437</v>
      </c>
      <c r="D665" s="186">
        <v>218</v>
      </c>
      <c r="E665" s="210"/>
    </row>
    <row r="666" spans="1:5" ht="25.5" x14ac:dyDescent="0.2">
      <c r="A666" s="12" t="s">
        <v>1093</v>
      </c>
      <c r="B666" s="12" t="s">
        <v>4736</v>
      </c>
      <c r="C666" s="48" t="s">
        <v>1094</v>
      </c>
      <c r="D666" s="186" t="s">
        <v>4589</v>
      </c>
      <c r="E666" s="210"/>
    </row>
    <row r="667" spans="1:5" ht="25.5" x14ac:dyDescent="0.2">
      <c r="A667" s="12" t="s">
        <v>875</v>
      </c>
      <c r="B667" s="12" t="s">
        <v>4720</v>
      </c>
      <c r="C667" s="48" t="s">
        <v>876</v>
      </c>
      <c r="D667" s="186" t="s">
        <v>4589</v>
      </c>
      <c r="E667" s="210"/>
    </row>
    <row r="668" spans="1:5" ht="89.25" x14ac:dyDescent="0.2">
      <c r="A668" s="12" t="s">
        <v>2600</v>
      </c>
      <c r="B668" s="12" t="s">
        <v>4862</v>
      </c>
      <c r="C668" s="48" t="s">
        <v>2601</v>
      </c>
      <c r="D668" s="186" t="s">
        <v>4650</v>
      </c>
      <c r="E668" s="210"/>
    </row>
    <row r="669" spans="1:5" x14ac:dyDescent="0.2">
      <c r="A669" s="12" t="s">
        <v>2060</v>
      </c>
      <c r="B669" s="12" t="s">
        <v>4818</v>
      </c>
      <c r="C669" s="48" t="s">
        <v>2061</v>
      </c>
      <c r="D669" s="186" t="s">
        <v>4666</v>
      </c>
      <c r="E669" s="210"/>
    </row>
    <row r="670" spans="1:5" x14ac:dyDescent="0.2">
      <c r="A670" s="12" t="s">
        <v>1837</v>
      </c>
      <c r="B670" s="12" t="s">
        <v>4801</v>
      </c>
      <c r="C670" s="48" t="s">
        <v>1838</v>
      </c>
      <c r="D670" s="186">
        <v>208</v>
      </c>
      <c r="E670" s="210"/>
    </row>
    <row r="671" spans="1:5" x14ac:dyDescent="0.2">
      <c r="A671" s="211" t="s">
        <v>5089</v>
      </c>
      <c r="B671" s="12" t="s">
        <v>4806</v>
      </c>
      <c r="C671" s="48" t="s">
        <v>1838</v>
      </c>
      <c r="D671" s="186">
        <v>208</v>
      </c>
      <c r="E671" s="210"/>
    </row>
    <row r="672" spans="1:5" ht="25.5" x14ac:dyDescent="0.2">
      <c r="A672" s="12" t="s">
        <v>1843</v>
      </c>
      <c r="B672" s="12" t="s">
        <v>4801</v>
      </c>
      <c r="C672" s="48" t="s">
        <v>1844</v>
      </c>
      <c r="D672" s="186">
        <v>208</v>
      </c>
      <c r="E672" s="210"/>
    </row>
    <row r="673" spans="1:5" ht="25.5" x14ac:dyDescent="0.2">
      <c r="A673" s="12" t="s">
        <v>1829</v>
      </c>
      <c r="B673" s="12" t="s">
        <v>4801</v>
      </c>
      <c r="C673" s="48" t="s">
        <v>1830</v>
      </c>
      <c r="D673" s="186" t="s">
        <v>4647</v>
      </c>
      <c r="E673" s="210"/>
    </row>
    <row r="674" spans="1:5" ht="25.5" x14ac:dyDescent="0.2">
      <c r="A674" s="12" t="s">
        <v>1695</v>
      </c>
      <c r="B674" s="12" t="s">
        <v>4791</v>
      </c>
      <c r="C674" s="48" t="s">
        <v>1696</v>
      </c>
      <c r="D674" s="186" t="s">
        <v>4643</v>
      </c>
      <c r="E674" s="210"/>
    </row>
    <row r="675" spans="1:5" x14ac:dyDescent="0.2">
      <c r="A675" s="12" t="s">
        <v>1021</v>
      </c>
      <c r="B675" s="12" t="s">
        <v>4731</v>
      </c>
      <c r="C675" s="48" t="s">
        <v>1022</v>
      </c>
      <c r="D675" s="186" t="s">
        <v>4596</v>
      </c>
      <c r="E675" s="210"/>
    </row>
    <row r="676" spans="1:5" ht="25.5" x14ac:dyDescent="0.2">
      <c r="A676" s="12" t="s">
        <v>2225</v>
      </c>
      <c r="B676" s="12" t="s">
        <v>4832</v>
      </c>
      <c r="C676" s="48" t="s">
        <v>2226</v>
      </c>
      <c r="D676" s="186" t="s">
        <v>4675</v>
      </c>
      <c r="E676" s="210"/>
    </row>
    <row r="677" spans="1:5" ht="25.5" x14ac:dyDescent="0.2">
      <c r="A677" s="12" t="s">
        <v>2634</v>
      </c>
      <c r="B677" s="12" t="s">
        <v>4864</v>
      </c>
      <c r="C677" s="48" t="s">
        <v>2635</v>
      </c>
      <c r="D677" s="186" t="s">
        <v>4698</v>
      </c>
      <c r="E677" s="210"/>
    </row>
    <row r="678" spans="1:5" ht="51" x14ac:dyDescent="0.2">
      <c r="A678" s="12" t="s">
        <v>1697</v>
      </c>
      <c r="B678" s="12" t="s">
        <v>4791</v>
      </c>
      <c r="C678" s="48" t="s">
        <v>1698</v>
      </c>
      <c r="D678" s="186" t="s">
        <v>4643</v>
      </c>
      <c r="E678" s="210"/>
    </row>
    <row r="679" spans="1:5" x14ac:dyDescent="0.2">
      <c r="A679" s="12" t="s">
        <v>2162</v>
      </c>
      <c r="B679" s="12" t="s">
        <v>4827</v>
      </c>
      <c r="C679" s="48" t="s">
        <v>2163</v>
      </c>
      <c r="D679" s="186" t="s">
        <v>4664</v>
      </c>
      <c r="E679" s="210"/>
    </row>
    <row r="680" spans="1:5" ht="25.5" x14ac:dyDescent="0.2">
      <c r="A680" s="12" t="s">
        <v>1863</v>
      </c>
      <c r="B680" s="12" t="s">
        <v>4803</v>
      </c>
      <c r="C680" s="48" t="s">
        <v>1864</v>
      </c>
      <c r="D680" s="186" t="s">
        <v>4647</v>
      </c>
      <c r="E680" s="210"/>
    </row>
    <row r="681" spans="1:5" ht="38.25" x14ac:dyDescent="0.2">
      <c r="A681" s="12" t="s">
        <v>1683</v>
      </c>
      <c r="B681" s="12" t="s">
        <v>4790</v>
      </c>
      <c r="C681" s="48" t="s">
        <v>1684</v>
      </c>
      <c r="D681" s="186" t="s">
        <v>4643</v>
      </c>
      <c r="E681" s="210"/>
    </row>
    <row r="682" spans="1:5" ht="25.5" x14ac:dyDescent="0.2">
      <c r="A682" s="12" t="s">
        <v>2573</v>
      </c>
      <c r="B682" s="12" t="s">
        <v>4860</v>
      </c>
      <c r="C682" s="48" t="s">
        <v>2574</v>
      </c>
      <c r="D682" s="186">
        <v>221</v>
      </c>
      <c r="E682" s="210"/>
    </row>
    <row r="683" spans="1:5" ht="51" x14ac:dyDescent="0.2">
      <c r="A683" s="12" t="s">
        <v>2233</v>
      </c>
      <c r="B683" s="12" t="s">
        <v>4833</v>
      </c>
      <c r="C683" s="48" t="s">
        <v>2234</v>
      </c>
      <c r="D683" s="186" t="s">
        <v>4676</v>
      </c>
      <c r="E683" s="210"/>
    </row>
    <row r="684" spans="1:5" ht="25.5" x14ac:dyDescent="0.2">
      <c r="A684" s="12" t="s">
        <v>2614</v>
      </c>
      <c r="B684" s="12" t="s">
        <v>4863</v>
      </c>
      <c r="C684" s="48" t="s">
        <v>2615</v>
      </c>
      <c r="D684" s="186" t="s">
        <v>4696</v>
      </c>
      <c r="E684" s="210"/>
    </row>
    <row r="685" spans="1:5" ht="25.5" x14ac:dyDescent="0.2">
      <c r="A685" s="12" t="s">
        <v>1089</v>
      </c>
      <c r="B685" s="12" t="s">
        <v>4736</v>
      </c>
      <c r="C685" s="48" t="s">
        <v>1090</v>
      </c>
      <c r="D685" s="186" t="s">
        <v>4589</v>
      </c>
      <c r="E685" s="210"/>
    </row>
    <row r="686" spans="1:5" x14ac:dyDescent="0.2">
      <c r="A686" s="12" t="s">
        <v>2164</v>
      </c>
      <c r="B686" s="12" t="s">
        <v>4827</v>
      </c>
      <c r="C686" s="48" t="s">
        <v>2165</v>
      </c>
      <c r="D686" s="186" t="s">
        <v>4664</v>
      </c>
      <c r="E686" s="210"/>
    </row>
    <row r="687" spans="1:5" x14ac:dyDescent="0.2">
      <c r="A687" s="12" t="s">
        <v>2007</v>
      </c>
      <c r="B687" s="12" t="s">
        <v>4814</v>
      </c>
      <c r="C687" s="48" t="s">
        <v>2008</v>
      </c>
      <c r="D687" s="186" t="s">
        <v>4664</v>
      </c>
      <c r="E687" s="210"/>
    </row>
    <row r="688" spans="1:5" x14ac:dyDescent="0.2">
      <c r="A688" s="12" t="s">
        <v>2526</v>
      </c>
      <c r="B688" s="12" t="s">
        <v>4857</v>
      </c>
      <c r="C688" s="48" t="s">
        <v>2527</v>
      </c>
      <c r="D688" s="186" t="s">
        <v>4691</v>
      </c>
      <c r="E688" s="210"/>
    </row>
    <row r="689" spans="1:5" ht="38.25" x14ac:dyDescent="0.2">
      <c r="A689" s="12" t="s">
        <v>2571</v>
      </c>
      <c r="B689" s="12" t="s">
        <v>4860</v>
      </c>
      <c r="C689" s="48" t="s">
        <v>2572</v>
      </c>
      <c r="D689" s="186">
        <v>221</v>
      </c>
      <c r="E689" s="210"/>
    </row>
    <row r="690" spans="1:5" ht="25.5" x14ac:dyDescent="0.2">
      <c r="A690" s="12" t="s">
        <v>1733</v>
      </c>
      <c r="B690" s="12" t="s">
        <v>4794</v>
      </c>
      <c r="C690" s="48" t="s">
        <v>1734</v>
      </c>
      <c r="D690" s="186" t="s">
        <v>4325</v>
      </c>
      <c r="E690" s="210"/>
    </row>
    <row r="691" spans="1:5" ht="38.25" x14ac:dyDescent="0.2">
      <c r="A691" s="12" t="s">
        <v>1943</v>
      </c>
      <c r="B691" s="12" t="s">
        <v>4808</v>
      </c>
      <c r="C691" s="48" t="s">
        <v>1944</v>
      </c>
      <c r="D691" s="186" t="s">
        <v>4661</v>
      </c>
      <c r="E691" s="210"/>
    </row>
    <row r="692" spans="1:5" ht="25.5" x14ac:dyDescent="0.2">
      <c r="A692" s="12" t="s">
        <v>1546</v>
      </c>
      <c r="B692" s="12" t="s">
        <v>4776</v>
      </c>
      <c r="C692" s="48" t="s">
        <v>1547</v>
      </c>
      <c r="D692" s="186" t="s">
        <v>4629</v>
      </c>
      <c r="E692" s="210"/>
    </row>
    <row r="693" spans="1:5" ht="51" x14ac:dyDescent="0.2">
      <c r="A693" s="12" t="s">
        <v>1423</v>
      </c>
      <c r="B693" s="12" t="s">
        <v>4763</v>
      </c>
      <c r="C693" s="48" t="s">
        <v>1424</v>
      </c>
      <c r="D693" s="186">
        <v>53</v>
      </c>
      <c r="E693" s="210"/>
    </row>
    <row r="694" spans="1:5" ht="38.25" x14ac:dyDescent="0.2">
      <c r="A694" s="12" t="s">
        <v>1286</v>
      </c>
      <c r="B694" s="12" t="s">
        <v>4753</v>
      </c>
      <c r="C694" s="48" t="s">
        <v>1287</v>
      </c>
      <c r="D694" s="186" t="s">
        <v>3866</v>
      </c>
      <c r="E694" s="210"/>
    </row>
    <row r="695" spans="1:5" ht="25.5" x14ac:dyDescent="0.2">
      <c r="A695" s="12" t="s">
        <v>2347</v>
      </c>
      <c r="B695" s="12" t="s">
        <v>4842</v>
      </c>
      <c r="C695" s="48" t="s">
        <v>2348</v>
      </c>
      <c r="D695" s="186" t="s">
        <v>4669</v>
      </c>
      <c r="E695" s="210"/>
    </row>
    <row r="696" spans="1:5" x14ac:dyDescent="0.2">
      <c r="A696" s="12" t="s">
        <v>2132</v>
      </c>
      <c r="B696" s="12" t="s">
        <v>4825</v>
      </c>
      <c r="C696" s="48" t="s">
        <v>2133</v>
      </c>
      <c r="D696" s="186" t="s">
        <v>4667</v>
      </c>
      <c r="E696" s="210"/>
    </row>
    <row r="697" spans="1:5" ht="38.25" x14ac:dyDescent="0.2">
      <c r="A697" s="12" t="s">
        <v>677</v>
      </c>
      <c r="B697" s="12" t="s">
        <v>4709</v>
      </c>
      <c r="C697" s="48" t="s">
        <v>678</v>
      </c>
      <c r="D697" s="186" t="s">
        <v>4573</v>
      </c>
      <c r="E697" s="210"/>
    </row>
    <row r="698" spans="1:5" ht="25.5" x14ac:dyDescent="0.2">
      <c r="A698" s="12" t="s">
        <v>881</v>
      </c>
      <c r="B698" s="12" t="s">
        <v>4720</v>
      </c>
      <c r="C698" s="48" t="s">
        <v>882</v>
      </c>
      <c r="D698" s="186" t="s">
        <v>4589</v>
      </c>
      <c r="E698" s="210"/>
    </row>
    <row r="699" spans="1:5" ht="25.5" x14ac:dyDescent="0.2">
      <c r="A699" s="12" t="s">
        <v>2149</v>
      </c>
      <c r="B699" s="12" t="s">
        <v>4826</v>
      </c>
      <c r="C699" s="48" t="s">
        <v>2150</v>
      </c>
      <c r="D699" s="186" t="s">
        <v>4671</v>
      </c>
      <c r="E699" s="210"/>
    </row>
    <row r="700" spans="1:5" ht="25.5" x14ac:dyDescent="0.2">
      <c r="A700" s="12" t="s">
        <v>1077</v>
      </c>
      <c r="B700" s="12" t="s">
        <v>4734</v>
      </c>
      <c r="C700" s="48" t="s">
        <v>1078</v>
      </c>
      <c r="D700" s="186" t="s">
        <v>4600</v>
      </c>
      <c r="E700" s="210"/>
    </row>
    <row r="701" spans="1:5" ht="25.5" x14ac:dyDescent="0.2">
      <c r="A701" s="12" t="s">
        <v>1387</v>
      </c>
      <c r="B701" s="12" t="s">
        <v>4759</v>
      </c>
      <c r="C701" s="48" t="s">
        <v>1388</v>
      </c>
      <c r="D701" s="186" t="s">
        <v>4613</v>
      </c>
      <c r="E701" s="210"/>
    </row>
    <row r="702" spans="1:5" x14ac:dyDescent="0.2">
      <c r="A702" s="12" t="s">
        <v>1491</v>
      </c>
      <c r="B702" s="12" t="s">
        <v>4770</v>
      </c>
      <c r="C702" s="48" t="s">
        <v>1492</v>
      </c>
      <c r="D702" s="186" t="s">
        <v>4623</v>
      </c>
      <c r="E702" s="210"/>
    </row>
    <row r="703" spans="1:5" ht="25.5" x14ac:dyDescent="0.2">
      <c r="A703" s="12" t="s">
        <v>1584</v>
      </c>
      <c r="B703" s="12" t="s">
        <v>4781</v>
      </c>
      <c r="C703" s="48" t="s">
        <v>1585</v>
      </c>
      <c r="D703" s="186" t="s">
        <v>4634</v>
      </c>
      <c r="E703" s="210"/>
    </row>
    <row r="704" spans="1:5" ht="25.5" x14ac:dyDescent="0.2">
      <c r="A704" s="12" t="s">
        <v>1292</v>
      </c>
      <c r="B704" s="12" t="s">
        <v>4754</v>
      </c>
      <c r="C704" s="48" t="s">
        <v>1293</v>
      </c>
      <c r="D704" s="186" t="s">
        <v>4611</v>
      </c>
      <c r="E704" s="210"/>
    </row>
    <row r="705" spans="1:5" ht="51" x14ac:dyDescent="0.2">
      <c r="A705" s="12" t="s">
        <v>2208</v>
      </c>
      <c r="B705" s="12" t="s">
        <v>4830</v>
      </c>
      <c r="C705" s="48" t="s">
        <v>2209</v>
      </c>
      <c r="D705" s="186" t="s">
        <v>4665</v>
      </c>
      <c r="E705" s="210"/>
    </row>
    <row r="706" spans="1:5" ht="25.5" x14ac:dyDescent="0.2">
      <c r="A706" s="12" t="s">
        <v>1466</v>
      </c>
      <c r="B706" s="12" t="s">
        <v>4767</v>
      </c>
      <c r="C706" s="48" t="s">
        <v>1467</v>
      </c>
      <c r="D706" s="186" t="s">
        <v>4622</v>
      </c>
      <c r="E706" s="210"/>
    </row>
    <row r="707" spans="1:5" ht="114.75" x14ac:dyDescent="0.2">
      <c r="A707" s="12" t="s">
        <v>2259</v>
      </c>
      <c r="B707" s="12" t="s">
        <v>4835</v>
      </c>
      <c r="C707" s="48" t="s">
        <v>2260</v>
      </c>
      <c r="D707" s="186" t="s">
        <v>4646</v>
      </c>
      <c r="E707" s="210"/>
    </row>
    <row r="708" spans="1:5" x14ac:dyDescent="0.2">
      <c r="A708" s="12" t="s">
        <v>2720</v>
      </c>
      <c r="B708" s="12" t="s">
        <v>4871</v>
      </c>
      <c r="C708" s="48" t="s">
        <v>2721</v>
      </c>
      <c r="D708" s="186" t="s">
        <v>4704</v>
      </c>
      <c r="E708" s="210"/>
    </row>
    <row r="709" spans="1:5" ht="25.5" x14ac:dyDescent="0.2">
      <c r="A709" s="12" t="s">
        <v>788</v>
      </c>
      <c r="B709" s="12" t="s">
        <v>4713</v>
      </c>
      <c r="C709" s="48" t="s">
        <v>789</v>
      </c>
      <c r="D709" s="186">
        <v>101</v>
      </c>
      <c r="E709" s="210"/>
    </row>
    <row r="710" spans="1:5" ht="25.5" x14ac:dyDescent="0.2">
      <c r="A710" s="12" t="s">
        <v>1729</v>
      </c>
      <c r="B710" s="12" t="s">
        <v>4793</v>
      </c>
      <c r="C710" s="48" t="s">
        <v>1730</v>
      </c>
      <c r="D710" s="186" t="s">
        <v>4644</v>
      </c>
      <c r="E710" s="210"/>
    </row>
    <row r="711" spans="1:5" ht="38.25" x14ac:dyDescent="0.2">
      <c r="A711" s="12" t="s">
        <v>2281</v>
      </c>
      <c r="B711" s="12" t="s">
        <v>4837</v>
      </c>
      <c r="C711" s="48" t="s">
        <v>2282</v>
      </c>
      <c r="D711" s="186" t="s">
        <v>4679</v>
      </c>
      <c r="E711" s="210"/>
    </row>
    <row r="712" spans="1:5" x14ac:dyDescent="0.2">
      <c r="A712" s="12" t="s">
        <v>954</v>
      </c>
      <c r="B712" s="12" t="s">
        <v>4726</v>
      </c>
      <c r="C712" s="48" t="s">
        <v>955</v>
      </c>
      <c r="D712" s="186" t="s">
        <v>4593</v>
      </c>
      <c r="E712" s="210"/>
    </row>
    <row r="713" spans="1:5" x14ac:dyDescent="0.2">
      <c r="A713" s="12" t="s">
        <v>2227</v>
      </c>
      <c r="B713" s="12" t="s">
        <v>4832</v>
      </c>
      <c r="C713" s="48" t="s">
        <v>2228</v>
      </c>
      <c r="D713" s="186" t="s">
        <v>4675</v>
      </c>
      <c r="E713" s="210"/>
    </row>
    <row r="714" spans="1:5" x14ac:dyDescent="0.2">
      <c r="A714" s="12" t="s">
        <v>2229</v>
      </c>
      <c r="B714" s="12" t="s">
        <v>4832</v>
      </c>
      <c r="C714" s="48" t="s">
        <v>2230</v>
      </c>
      <c r="D714" s="186" t="s">
        <v>4675</v>
      </c>
      <c r="E714" s="210"/>
    </row>
    <row r="715" spans="1:5" ht="25.5" x14ac:dyDescent="0.2">
      <c r="A715" s="12" t="s">
        <v>717</v>
      </c>
      <c r="B715" s="12" t="s">
        <v>4710</v>
      </c>
      <c r="C715" s="48" t="s">
        <v>718</v>
      </c>
      <c r="D715" s="186" t="s">
        <v>4574</v>
      </c>
      <c r="E715" s="210"/>
    </row>
    <row r="716" spans="1:5" ht="25.5" x14ac:dyDescent="0.2">
      <c r="A716" s="12" t="s">
        <v>721</v>
      </c>
      <c r="B716" s="12" t="s">
        <v>4710</v>
      </c>
      <c r="C716" s="48" t="s">
        <v>722</v>
      </c>
      <c r="D716" s="186" t="s">
        <v>4572</v>
      </c>
      <c r="E716" s="210"/>
    </row>
    <row r="717" spans="1:5" x14ac:dyDescent="0.2">
      <c r="A717" s="12" t="s">
        <v>1851</v>
      </c>
      <c r="B717" s="12" t="s">
        <v>4802</v>
      </c>
      <c r="C717" s="48" t="s">
        <v>1852</v>
      </c>
      <c r="D717" s="186" t="s">
        <v>4654</v>
      </c>
      <c r="E717" s="210"/>
    </row>
    <row r="718" spans="1:5" x14ac:dyDescent="0.2">
      <c r="A718" s="12" t="s">
        <v>2666</v>
      </c>
      <c r="B718" s="12" t="s">
        <v>4867</v>
      </c>
      <c r="C718" s="48" t="s">
        <v>2667</v>
      </c>
      <c r="D718" s="186" t="s">
        <v>4701</v>
      </c>
      <c r="E718" s="210"/>
    </row>
    <row r="719" spans="1:5" ht="25.5" x14ac:dyDescent="0.2">
      <c r="A719" s="12" t="s">
        <v>2202</v>
      </c>
      <c r="B719" s="12" t="s">
        <v>4830</v>
      </c>
      <c r="C719" s="48" t="s">
        <v>2203</v>
      </c>
      <c r="D719" s="186" t="s">
        <v>4665</v>
      </c>
      <c r="E719" s="210"/>
    </row>
    <row r="720" spans="1:5" ht="25.5" x14ac:dyDescent="0.2">
      <c r="A720" s="12" t="s">
        <v>1468</v>
      </c>
      <c r="B720" s="12" t="s">
        <v>4767</v>
      </c>
      <c r="C720" s="48" t="s">
        <v>1469</v>
      </c>
      <c r="D720" s="186" t="s">
        <v>4622</v>
      </c>
      <c r="E720" s="210"/>
    </row>
    <row r="721" spans="1:5" ht="38.25" x14ac:dyDescent="0.2">
      <c r="A721" s="12" t="s">
        <v>2536</v>
      </c>
      <c r="B721" s="12" t="s">
        <v>4858</v>
      </c>
      <c r="C721" s="48" t="s">
        <v>2537</v>
      </c>
      <c r="D721" s="186" t="s">
        <v>4692</v>
      </c>
      <c r="E721" s="210"/>
    </row>
    <row r="722" spans="1:5" ht="25.5" x14ac:dyDescent="0.2">
      <c r="A722" s="12" t="s">
        <v>2382</v>
      </c>
      <c r="B722" s="12" t="s">
        <v>4846</v>
      </c>
      <c r="C722" s="48" t="s">
        <v>2383</v>
      </c>
      <c r="D722" s="186" t="s">
        <v>4682</v>
      </c>
      <c r="E722" s="210"/>
    </row>
    <row r="723" spans="1:5" x14ac:dyDescent="0.2">
      <c r="A723" s="12" t="s">
        <v>905</v>
      </c>
      <c r="B723" s="12" t="s">
        <v>4723</v>
      </c>
      <c r="C723" s="48" t="s">
        <v>906</v>
      </c>
      <c r="D723" s="186">
        <v>43</v>
      </c>
      <c r="E723" s="210"/>
    </row>
    <row r="724" spans="1:5" ht="38.25" x14ac:dyDescent="0.2">
      <c r="A724" s="12" t="s">
        <v>2498</v>
      </c>
      <c r="B724" s="12" t="s">
        <v>4855</v>
      </c>
      <c r="C724" s="48" t="s">
        <v>2499</v>
      </c>
      <c r="D724" s="186" t="s">
        <v>4689</v>
      </c>
      <c r="E724" s="210"/>
    </row>
    <row r="725" spans="1:5" ht="25.5" x14ac:dyDescent="0.2">
      <c r="A725" s="12" t="s">
        <v>2605</v>
      </c>
      <c r="B725" s="12" t="s">
        <v>4863</v>
      </c>
      <c r="C725" s="48" t="s">
        <v>2606</v>
      </c>
      <c r="D725" s="186" t="s">
        <v>4696</v>
      </c>
      <c r="E725" s="210"/>
    </row>
    <row r="726" spans="1:5" ht="25.5" x14ac:dyDescent="0.2">
      <c r="A726" s="12" t="s">
        <v>695</v>
      </c>
      <c r="B726" s="12" t="s">
        <v>4709</v>
      </c>
      <c r="C726" s="48" t="s">
        <v>696</v>
      </c>
      <c r="D726" s="186" t="s">
        <v>4571</v>
      </c>
      <c r="E726" s="210"/>
    </row>
    <row r="727" spans="1:5" ht="38.25" x14ac:dyDescent="0.2">
      <c r="A727" s="12" t="s">
        <v>2102</v>
      </c>
      <c r="B727" s="12" t="s">
        <v>4822</v>
      </c>
      <c r="C727" s="48" t="s">
        <v>2103</v>
      </c>
      <c r="D727" s="186" t="s">
        <v>4662</v>
      </c>
      <c r="E727" s="210"/>
    </row>
    <row r="728" spans="1:5" ht="38.25" x14ac:dyDescent="0.2">
      <c r="A728" s="12" t="s">
        <v>2538</v>
      </c>
      <c r="B728" s="12" t="s">
        <v>4858</v>
      </c>
      <c r="C728" s="48" t="s">
        <v>2539</v>
      </c>
      <c r="D728" s="186" t="s">
        <v>4692</v>
      </c>
      <c r="E728" s="210"/>
    </row>
    <row r="729" spans="1:5" ht="25.5" x14ac:dyDescent="0.2">
      <c r="A729" s="12" t="s">
        <v>1598</v>
      </c>
      <c r="B729" s="12" t="s">
        <v>4782</v>
      </c>
      <c r="C729" s="48" t="s">
        <v>1599</v>
      </c>
      <c r="D729" s="186" t="s">
        <v>4635</v>
      </c>
      <c r="E729" s="210"/>
    </row>
    <row r="730" spans="1:5" ht="38.25" x14ac:dyDescent="0.2">
      <c r="A730" s="12" t="s">
        <v>856</v>
      </c>
      <c r="B730" s="12" t="s">
        <v>4718</v>
      </c>
      <c r="C730" s="48" t="s">
        <v>857</v>
      </c>
      <c r="D730" s="186" t="s">
        <v>4586</v>
      </c>
      <c r="E730" s="210"/>
    </row>
    <row r="731" spans="1:5" x14ac:dyDescent="0.2">
      <c r="A731" s="12" t="s">
        <v>1564</v>
      </c>
      <c r="B731" s="12" t="s">
        <v>4778</v>
      </c>
      <c r="C731" s="48" t="s">
        <v>1565</v>
      </c>
      <c r="D731" s="186" t="s">
        <v>4631</v>
      </c>
      <c r="E731" s="210"/>
    </row>
    <row r="732" spans="1:5" ht="51" x14ac:dyDescent="0.2">
      <c r="A732" s="12" t="s">
        <v>966</v>
      </c>
      <c r="B732" s="12" t="s">
        <v>4727</v>
      </c>
      <c r="C732" s="48" t="s">
        <v>967</v>
      </c>
      <c r="D732" s="186" t="s">
        <v>4586</v>
      </c>
      <c r="E732" s="210"/>
    </row>
    <row r="733" spans="1:5" x14ac:dyDescent="0.2">
      <c r="A733" s="12" t="s">
        <v>1699</v>
      </c>
      <c r="B733" s="12" t="s">
        <v>4791</v>
      </c>
      <c r="C733" s="48" t="s">
        <v>1700</v>
      </c>
      <c r="D733" s="186" t="s">
        <v>4644</v>
      </c>
      <c r="E733" s="210"/>
    </row>
    <row r="734" spans="1:5" x14ac:dyDescent="0.2">
      <c r="A734" s="12" t="s">
        <v>2134</v>
      </c>
      <c r="B734" s="12" t="s">
        <v>4825</v>
      </c>
      <c r="C734" s="48" t="s">
        <v>2135</v>
      </c>
      <c r="D734" s="186" t="s">
        <v>4667</v>
      </c>
      <c r="E734" s="210"/>
    </row>
    <row r="735" spans="1:5" ht="25.5" x14ac:dyDescent="0.2">
      <c r="A735" s="12" t="s">
        <v>2136</v>
      </c>
      <c r="B735" s="12" t="s">
        <v>4825</v>
      </c>
      <c r="C735" s="48" t="s">
        <v>2137</v>
      </c>
      <c r="D735" s="186" t="s">
        <v>4667</v>
      </c>
      <c r="E735" s="210"/>
    </row>
    <row r="736" spans="1:5" ht="25.5" x14ac:dyDescent="0.2">
      <c r="A736" s="12" t="s">
        <v>830</v>
      </c>
      <c r="B736" s="12" t="s">
        <v>4716</v>
      </c>
      <c r="C736" s="48" t="s">
        <v>831</v>
      </c>
      <c r="D736" s="186" t="s">
        <v>4575</v>
      </c>
      <c r="E736" s="210"/>
    </row>
    <row r="737" spans="1:5" ht="38.25" x14ac:dyDescent="0.2">
      <c r="A737" s="12" t="s">
        <v>1821</v>
      </c>
      <c r="B737" s="12" t="s">
        <v>4800</v>
      </c>
      <c r="C737" s="48" t="s">
        <v>1822</v>
      </c>
      <c r="D737" s="186" t="s">
        <v>4652</v>
      </c>
      <c r="E737" s="210"/>
    </row>
    <row r="738" spans="1:5" ht="25.5" x14ac:dyDescent="0.2">
      <c r="A738" s="12" t="s">
        <v>1735</v>
      </c>
      <c r="B738" s="12" t="s">
        <v>4794</v>
      </c>
      <c r="C738" s="48" t="s">
        <v>1736</v>
      </c>
      <c r="D738" s="186" t="s">
        <v>4325</v>
      </c>
      <c r="E738" s="210"/>
    </row>
    <row r="739" spans="1:5" ht="25.5" x14ac:dyDescent="0.2">
      <c r="A739" s="12" t="s">
        <v>968</v>
      </c>
      <c r="B739" s="12" t="s">
        <v>4727</v>
      </c>
      <c r="C739" s="48" t="s">
        <v>969</v>
      </c>
      <c r="D739" s="186" t="s">
        <v>4586</v>
      </c>
      <c r="E739" s="210"/>
    </row>
    <row r="740" spans="1:5" ht="38.25" x14ac:dyDescent="0.2">
      <c r="A740" s="12" t="s">
        <v>2468</v>
      </c>
      <c r="B740" s="12" t="s">
        <v>4853</v>
      </c>
      <c r="C740" s="48" t="s">
        <v>2469</v>
      </c>
      <c r="D740" s="186" t="s">
        <v>4687</v>
      </c>
      <c r="E740" s="210"/>
    </row>
    <row r="741" spans="1:5" ht="25.5" x14ac:dyDescent="0.2">
      <c r="A741" s="12" t="s">
        <v>2062</v>
      </c>
      <c r="B741" s="12" t="s">
        <v>4818</v>
      </c>
      <c r="C741" s="48" t="s">
        <v>2063</v>
      </c>
      <c r="D741" s="186" t="s">
        <v>4666</v>
      </c>
      <c r="E741" s="210"/>
    </row>
    <row r="742" spans="1:5" ht="51" x14ac:dyDescent="0.2">
      <c r="A742" s="12" t="s">
        <v>1685</v>
      </c>
      <c r="B742" s="12" t="s">
        <v>4790</v>
      </c>
      <c r="C742" s="48" t="s">
        <v>1686</v>
      </c>
      <c r="D742" s="186" t="s">
        <v>4643</v>
      </c>
      <c r="E742" s="210"/>
    </row>
    <row r="743" spans="1:5" x14ac:dyDescent="0.2">
      <c r="A743" s="12" t="s">
        <v>1075</v>
      </c>
      <c r="B743" s="12" t="s">
        <v>4734</v>
      </c>
      <c r="C743" s="48" t="s">
        <v>1076</v>
      </c>
      <c r="D743" s="186" t="s">
        <v>4600</v>
      </c>
      <c r="E743" s="210"/>
    </row>
    <row r="744" spans="1:5" x14ac:dyDescent="0.2">
      <c r="A744" s="12" t="s">
        <v>2349</v>
      </c>
      <c r="B744" s="12" t="s">
        <v>4842</v>
      </c>
      <c r="C744" s="48" t="s">
        <v>2350</v>
      </c>
      <c r="D744" s="186" t="s">
        <v>4669</v>
      </c>
      <c r="E744" s="210"/>
    </row>
    <row r="745" spans="1:5" ht="38.25" x14ac:dyDescent="0.2">
      <c r="A745" s="12" t="s">
        <v>2544</v>
      </c>
      <c r="B745" s="12" t="s">
        <v>4858</v>
      </c>
      <c r="C745" s="48" t="s">
        <v>2545</v>
      </c>
      <c r="D745" s="186" t="s">
        <v>4692</v>
      </c>
      <c r="E745" s="210"/>
    </row>
    <row r="746" spans="1:5" x14ac:dyDescent="0.2">
      <c r="A746" s="12" t="s">
        <v>1264</v>
      </c>
      <c r="B746" s="12" t="s">
        <v>4751</v>
      </c>
      <c r="C746" s="48" t="s">
        <v>1265</v>
      </c>
      <c r="D746" s="186" t="s">
        <v>4610</v>
      </c>
      <c r="E746" s="210"/>
    </row>
    <row r="747" spans="1:5" ht="38.25" x14ac:dyDescent="0.2">
      <c r="A747" s="12" t="s">
        <v>989</v>
      </c>
      <c r="B747" s="12" t="s">
        <v>4729</v>
      </c>
      <c r="C747" s="48" t="s">
        <v>990</v>
      </c>
      <c r="D747" s="186" t="s">
        <v>4585</v>
      </c>
      <c r="E747" s="210"/>
    </row>
    <row r="748" spans="1:5" ht="25.5" x14ac:dyDescent="0.2">
      <c r="A748" s="12" t="s">
        <v>1770</v>
      </c>
      <c r="B748" s="12" t="s">
        <v>4796</v>
      </c>
      <c r="C748" s="48" t="s">
        <v>1771</v>
      </c>
      <c r="D748" s="186">
        <v>207</v>
      </c>
      <c r="E748" s="210"/>
    </row>
    <row r="749" spans="1:5" ht="25.5" x14ac:dyDescent="0.2">
      <c r="A749" s="12" t="s">
        <v>1580</v>
      </c>
      <c r="B749" s="12" t="s">
        <v>4780</v>
      </c>
      <c r="C749" s="48" t="s">
        <v>1581</v>
      </c>
      <c r="D749" s="186" t="s">
        <v>4633</v>
      </c>
      <c r="E749" s="210"/>
    </row>
    <row r="750" spans="1:5" ht="38.25" x14ac:dyDescent="0.2">
      <c r="A750" s="12" t="s">
        <v>2477</v>
      </c>
      <c r="B750" s="12" t="s">
        <v>4854</v>
      </c>
      <c r="C750" s="48" t="s">
        <v>2478</v>
      </c>
      <c r="D750" s="186" t="s">
        <v>4688</v>
      </c>
      <c r="E750" s="210"/>
    </row>
    <row r="751" spans="1:5" ht="38.25" x14ac:dyDescent="0.2">
      <c r="A751" s="12" t="s">
        <v>2479</v>
      </c>
      <c r="B751" s="12" t="s">
        <v>4854</v>
      </c>
      <c r="C751" s="48" t="s">
        <v>2480</v>
      </c>
      <c r="D751" s="186" t="s">
        <v>4688</v>
      </c>
      <c r="E751" s="210"/>
    </row>
    <row r="752" spans="1:5" ht="25.5" x14ac:dyDescent="0.2">
      <c r="A752" s="12" t="s">
        <v>935</v>
      </c>
      <c r="B752" s="12" t="s">
        <v>4725</v>
      </c>
      <c r="C752" s="48" t="s">
        <v>936</v>
      </c>
      <c r="D752" s="186">
        <v>44</v>
      </c>
      <c r="E752" s="210"/>
    </row>
    <row r="753" spans="1:5" x14ac:dyDescent="0.2">
      <c r="A753" s="12" t="s">
        <v>2185</v>
      </c>
      <c r="B753" s="12" t="s">
        <v>4828</v>
      </c>
      <c r="C753" s="48" t="s">
        <v>2186</v>
      </c>
      <c r="D753" s="186">
        <v>217</v>
      </c>
      <c r="E753" s="210"/>
    </row>
    <row r="754" spans="1:5" ht="25.5" x14ac:dyDescent="0.2">
      <c r="A754" s="12" t="s">
        <v>2187</v>
      </c>
      <c r="B754" s="12" t="s">
        <v>4828</v>
      </c>
      <c r="C754" s="48" t="s">
        <v>2188</v>
      </c>
      <c r="D754" s="186" t="s">
        <v>4659</v>
      </c>
      <c r="E754" s="210"/>
    </row>
    <row r="755" spans="1:5" ht="51" x14ac:dyDescent="0.2">
      <c r="A755" s="12" t="s">
        <v>2712</v>
      </c>
      <c r="B755" s="12" t="s">
        <v>4870</v>
      </c>
      <c r="C755" s="48" t="s">
        <v>2713</v>
      </c>
      <c r="D755" s="186" t="s">
        <v>4685</v>
      </c>
      <c r="E755" s="210"/>
    </row>
    <row r="756" spans="1:5" x14ac:dyDescent="0.2">
      <c r="A756" s="12" t="s">
        <v>2022</v>
      </c>
      <c r="B756" s="12" t="s">
        <v>4815</v>
      </c>
      <c r="C756" s="48" t="s">
        <v>2023</v>
      </c>
      <c r="D756" s="186" t="s">
        <v>4588</v>
      </c>
      <c r="E756" s="210"/>
    </row>
    <row r="757" spans="1:5" ht="25.5" x14ac:dyDescent="0.2">
      <c r="A757" s="12" t="s">
        <v>939</v>
      </c>
      <c r="B757" s="12" t="s">
        <v>4725</v>
      </c>
      <c r="C757" s="48" t="s">
        <v>940</v>
      </c>
      <c r="D757" s="186" t="s">
        <v>4590</v>
      </c>
      <c r="E757" s="210"/>
    </row>
    <row r="758" spans="1:5" x14ac:dyDescent="0.2">
      <c r="A758" s="12" t="s">
        <v>1499</v>
      </c>
      <c r="B758" s="12" t="s">
        <v>4771</v>
      </c>
      <c r="C758" s="48" t="s">
        <v>1500</v>
      </c>
      <c r="D758" s="186" t="s">
        <v>4625</v>
      </c>
      <c r="E758" s="210"/>
    </row>
    <row r="759" spans="1:5" x14ac:dyDescent="0.2">
      <c r="A759" s="12" t="s">
        <v>1266</v>
      </c>
      <c r="B759" s="12" t="s">
        <v>4751</v>
      </c>
      <c r="C759" s="48" t="s">
        <v>1267</v>
      </c>
      <c r="D759" s="186" t="s">
        <v>4610</v>
      </c>
      <c r="E759" s="210"/>
    </row>
    <row r="760" spans="1:5" ht="25.5" x14ac:dyDescent="0.2">
      <c r="A760" s="12" t="s">
        <v>697</v>
      </c>
      <c r="B760" s="12" t="s">
        <v>4709</v>
      </c>
      <c r="C760" s="48" t="s">
        <v>698</v>
      </c>
      <c r="D760" s="186" t="s">
        <v>4569</v>
      </c>
      <c r="E760" s="210"/>
    </row>
    <row r="761" spans="1:5" x14ac:dyDescent="0.2">
      <c r="A761" s="12" t="s">
        <v>1633</v>
      </c>
      <c r="B761" s="12" t="s">
        <v>4786</v>
      </c>
      <c r="C761" s="48" t="s">
        <v>1634</v>
      </c>
      <c r="D761" s="186" t="s">
        <v>4639</v>
      </c>
      <c r="E761" s="210"/>
    </row>
    <row r="762" spans="1:5" x14ac:dyDescent="0.2">
      <c r="A762" s="12" t="s">
        <v>2404</v>
      </c>
      <c r="B762" s="12" t="s">
        <v>4848</v>
      </c>
      <c r="C762" s="48" t="s">
        <v>2405</v>
      </c>
      <c r="D762" s="186" t="s">
        <v>4673</v>
      </c>
      <c r="E762" s="210"/>
    </row>
    <row r="763" spans="1:5" ht="25.5" x14ac:dyDescent="0.2">
      <c r="A763" s="12" t="s">
        <v>632</v>
      </c>
      <c r="B763" s="12" t="s">
        <v>4707</v>
      </c>
      <c r="C763" s="48" t="s">
        <v>633</v>
      </c>
      <c r="D763" s="186" t="s">
        <v>4569</v>
      </c>
      <c r="E763" s="210"/>
    </row>
    <row r="764" spans="1:5" x14ac:dyDescent="0.2">
      <c r="A764" s="12" t="s">
        <v>1657</v>
      </c>
      <c r="B764" s="12" t="s">
        <v>4788</v>
      </c>
      <c r="C764" s="48" t="s">
        <v>1658</v>
      </c>
      <c r="D764" s="186" t="s">
        <v>4641</v>
      </c>
      <c r="E764" s="210"/>
    </row>
    <row r="765" spans="1:5" ht="51" x14ac:dyDescent="0.2">
      <c r="A765" s="12" t="s">
        <v>1415</v>
      </c>
      <c r="B765" s="12" t="s">
        <v>4762</v>
      </c>
      <c r="C765" s="48" t="s">
        <v>1416</v>
      </c>
      <c r="D765" s="186" t="s">
        <v>3880</v>
      </c>
      <c r="E765" s="210"/>
    </row>
    <row r="766" spans="1:5" ht="51" x14ac:dyDescent="0.2">
      <c r="A766" s="12" t="s">
        <v>1216</v>
      </c>
      <c r="B766" s="12" t="s">
        <v>4746</v>
      </c>
      <c r="C766" s="48" t="s">
        <v>1217</v>
      </c>
      <c r="D766" s="186" t="s">
        <v>4609</v>
      </c>
      <c r="E766" s="210"/>
    </row>
    <row r="767" spans="1:5" ht="25.5" x14ac:dyDescent="0.2">
      <c r="A767" s="12" t="s">
        <v>1212</v>
      </c>
      <c r="B767" s="12" t="s">
        <v>4746</v>
      </c>
      <c r="C767" s="48" t="s">
        <v>1213</v>
      </c>
      <c r="D767" s="186" t="s">
        <v>4609</v>
      </c>
      <c r="E767" s="210"/>
    </row>
    <row r="768" spans="1:5" ht="38.25" x14ac:dyDescent="0.2">
      <c r="A768" s="12" t="s">
        <v>2596</v>
      </c>
      <c r="B768" s="12" t="s">
        <v>4862</v>
      </c>
      <c r="C768" s="48" t="s">
        <v>2597</v>
      </c>
      <c r="D768" s="186" t="s">
        <v>4695</v>
      </c>
      <c r="E768" s="210"/>
    </row>
    <row r="769" spans="1:5" ht="25.5" x14ac:dyDescent="0.2">
      <c r="A769" s="12" t="s">
        <v>715</v>
      </c>
      <c r="B769" s="12" t="s">
        <v>4710</v>
      </c>
      <c r="C769" s="48" t="s">
        <v>716</v>
      </c>
      <c r="D769" s="186">
        <v>41</v>
      </c>
      <c r="E769" s="210"/>
    </row>
    <row r="770" spans="1:5" ht="25.5" x14ac:dyDescent="0.2">
      <c r="A770" s="12" t="s">
        <v>1969</v>
      </c>
      <c r="B770" s="12" t="s">
        <v>4810</v>
      </c>
      <c r="C770" s="48" t="s">
        <v>1970</v>
      </c>
      <c r="D770" s="186" t="s">
        <v>4653</v>
      </c>
      <c r="E770" s="210"/>
    </row>
    <row r="771" spans="1:5" ht="25.5" x14ac:dyDescent="0.2">
      <c r="A771" s="12" t="s">
        <v>1971</v>
      </c>
      <c r="B771" s="12" t="s">
        <v>4810</v>
      </c>
      <c r="C771" s="48" t="s">
        <v>1972</v>
      </c>
      <c r="D771" s="186" t="s">
        <v>4653</v>
      </c>
      <c r="E771" s="210"/>
    </row>
    <row r="772" spans="1:5" x14ac:dyDescent="0.2">
      <c r="A772" s="12" t="s">
        <v>2128</v>
      </c>
      <c r="B772" s="12" t="s">
        <v>4824</v>
      </c>
      <c r="C772" s="48" t="s">
        <v>2129</v>
      </c>
      <c r="D772" s="186" t="s">
        <v>4667</v>
      </c>
      <c r="E772" s="210"/>
    </row>
    <row r="773" spans="1:5" ht="25.5" x14ac:dyDescent="0.2">
      <c r="A773" s="12" t="s">
        <v>1782</v>
      </c>
      <c r="B773" s="12" t="s">
        <v>4797</v>
      </c>
      <c r="C773" s="48" t="s">
        <v>1783</v>
      </c>
      <c r="D773" s="186" t="s">
        <v>4649</v>
      </c>
      <c r="E773" s="210"/>
    </row>
    <row r="774" spans="1:5" ht="25.5" x14ac:dyDescent="0.2">
      <c r="A774" s="12" t="s">
        <v>1945</v>
      </c>
      <c r="B774" s="12" t="s">
        <v>4808</v>
      </c>
      <c r="C774" s="48" t="s">
        <v>1946</v>
      </c>
      <c r="D774" s="186" t="s">
        <v>4661</v>
      </c>
      <c r="E774" s="210"/>
    </row>
    <row r="775" spans="1:5" x14ac:dyDescent="0.2">
      <c r="A775" s="12" t="s">
        <v>1831</v>
      </c>
      <c r="B775" s="12" t="s">
        <v>4801</v>
      </c>
      <c r="C775" s="48" t="s">
        <v>1832</v>
      </c>
      <c r="D775" s="186">
        <v>208</v>
      </c>
      <c r="E775" s="210"/>
    </row>
    <row r="776" spans="1:5" x14ac:dyDescent="0.2">
      <c r="A776" s="12" t="s">
        <v>1754</v>
      </c>
      <c r="B776" s="12" t="s">
        <v>4795</v>
      </c>
      <c r="C776" s="48" t="s">
        <v>1755</v>
      </c>
      <c r="D776" s="186">
        <v>207</v>
      </c>
      <c r="E776" s="210"/>
    </row>
    <row r="777" spans="1:5" ht="63.75" x14ac:dyDescent="0.2">
      <c r="A777" s="12" t="s">
        <v>2636</v>
      </c>
      <c r="B777" s="12" t="s">
        <v>4864</v>
      </c>
      <c r="C777" s="48" t="s">
        <v>2637</v>
      </c>
      <c r="D777" s="186" t="s">
        <v>4698</v>
      </c>
      <c r="E777" s="210"/>
    </row>
    <row r="778" spans="1:5" ht="38.25" x14ac:dyDescent="0.2">
      <c r="A778" s="12" t="s">
        <v>1959</v>
      </c>
      <c r="B778" s="12" t="s">
        <v>4809</v>
      </c>
      <c r="C778" s="48" t="s">
        <v>1960</v>
      </c>
      <c r="D778" s="186" t="s">
        <v>4646</v>
      </c>
      <c r="E778" s="210"/>
    </row>
    <row r="779" spans="1:5" x14ac:dyDescent="0.2">
      <c r="A779" s="12" t="s">
        <v>630</v>
      </c>
      <c r="B779" s="12" t="s">
        <v>4707</v>
      </c>
      <c r="C779" s="48" t="s">
        <v>631</v>
      </c>
      <c r="D779" s="186" t="s">
        <v>4570</v>
      </c>
      <c r="E779" s="210"/>
    </row>
    <row r="780" spans="1:5" ht="25.5" x14ac:dyDescent="0.2">
      <c r="A780" s="12" t="s">
        <v>1756</v>
      </c>
      <c r="B780" s="12" t="s">
        <v>4795</v>
      </c>
      <c r="C780" s="48" t="s">
        <v>1757</v>
      </c>
      <c r="D780" s="186" t="s">
        <v>4648</v>
      </c>
      <c r="E780" s="210"/>
    </row>
    <row r="781" spans="1:5" x14ac:dyDescent="0.2">
      <c r="A781" s="12" t="s">
        <v>2261</v>
      </c>
      <c r="B781" s="12" t="s">
        <v>4835</v>
      </c>
      <c r="C781" s="48" t="s">
        <v>2262</v>
      </c>
      <c r="D781" s="186" t="s">
        <v>4677</v>
      </c>
      <c r="E781" s="210"/>
    </row>
    <row r="782" spans="1:5" ht="38.25" x14ac:dyDescent="0.2">
      <c r="A782" s="12" t="s">
        <v>2540</v>
      </c>
      <c r="B782" s="12" t="s">
        <v>4858</v>
      </c>
      <c r="C782" s="48" t="s">
        <v>2541</v>
      </c>
      <c r="D782" s="186" t="s">
        <v>4692</v>
      </c>
      <c r="E782" s="210"/>
    </row>
    <row r="783" spans="1:5" ht="25.5" x14ac:dyDescent="0.2">
      <c r="A783" s="12" t="s">
        <v>1622</v>
      </c>
      <c r="B783" s="12" t="s">
        <v>4785</v>
      </c>
      <c r="C783" s="48" t="s">
        <v>1623</v>
      </c>
      <c r="D783" s="186" t="s">
        <v>4638</v>
      </c>
      <c r="E783" s="210"/>
    </row>
    <row r="784" spans="1:5" x14ac:dyDescent="0.2">
      <c r="A784" s="12" t="s">
        <v>1606</v>
      </c>
      <c r="B784" s="12" t="s">
        <v>4783</v>
      </c>
      <c r="C784" s="48" t="s">
        <v>1607</v>
      </c>
      <c r="D784" s="186" t="s">
        <v>4636</v>
      </c>
      <c r="E784" s="210"/>
    </row>
    <row r="785" spans="1:5" ht="25.5" x14ac:dyDescent="0.2">
      <c r="A785" s="12" t="s">
        <v>1157</v>
      </c>
      <c r="B785" s="12" t="s">
        <v>4742</v>
      </c>
      <c r="C785" s="48" t="s">
        <v>1158</v>
      </c>
      <c r="D785" s="186" t="s">
        <v>4606</v>
      </c>
      <c r="E785" s="210"/>
    </row>
    <row r="786" spans="1:5" x14ac:dyDescent="0.2">
      <c r="A786" s="12" t="s">
        <v>671</v>
      </c>
      <c r="B786" s="12" t="s">
        <v>4708</v>
      </c>
      <c r="C786" s="48" t="s">
        <v>672</v>
      </c>
      <c r="D786" s="186">
        <v>40</v>
      </c>
      <c r="E786" s="210"/>
    </row>
    <row r="787" spans="1:5" x14ac:dyDescent="0.2">
      <c r="A787" s="12" t="s">
        <v>2668</v>
      </c>
      <c r="B787" s="12" t="s">
        <v>4867</v>
      </c>
      <c r="C787" s="48" t="s">
        <v>2669</v>
      </c>
      <c r="D787" s="186" t="s">
        <v>4701</v>
      </c>
      <c r="E787" s="210"/>
    </row>
    <row r="788" spans="1:5" x14ac:dyDescent="0.2">
      <c r="A788" s="12" t="s">
        <v>1456</v>
      </c>
      <c r="B788" s="12" t="s">
        <v>4766</v>
      </c>
      <c r="C788" s="48" t="s">
        <v>1457</v>
      </c>
      <c r="D788" s="186" t="s">
        <v>4621</v>
      </c>
      <c r="E788" s="210"/>
    </row>
    <row r="789" spans="1:5" ht="25.5" x14ac:dyDescent="0.2">
      <c r="A789" s="12" t="s">
        <v>689</v>
      </c>
      <c r="B789" s="12" t="s">
        <v>4709</v>
      </c>
      <c r="C789" s="48" t="s">
        <v>690</v>
      </c>
      <c r="D789" s="186">
        <v>41</v>
      </c>
      <c r="E789" s="210"/>
    </row>
    <row r="790" spans="1:5" x14ac:dyDescent="0.2">
      <c r="A790" s="12" t="s">
        <v>2064</v>
      </c>
      <c r="B790" s="12" t="s">
        <v>4818</v>
      </c>
      <c r="C790" s="48" t="s">
        <v>2065</v>
      </c>
      <c r="D790" s="186" t="s">
        <v>4666</v>
      </c>
      <c r="E790" s="210"/>
    </row>
    <row r="791" spans="1:5" ht="38.25" x14ac:dyDescent="0.2">
      <c r="A791" s="12" t="s">
        <v>1389</v>
      </c>
      <c r="B791" s="12" t="s">
        <v>4760</v>
      </c>
      <c r="C791" s="48" t="s">
        <v>1390</v>
      </c>
      <c r="D791" s="186" t="s">
        <v>4605</v>
      </c>
      <c r="E791" s="210"/>
    </row>
    <row r="792" spans="1:5" ht="38.25" x14ac:dyDescent="0.2">
      <c r="A792" s="12" t="s">
        <v>1065</v>
      </c>
      <c r="B792" s="12" t="s">
        <v>4733</v>
      </c>
      <c r="C792" s="48" t="s">
        <v>1066</v>
      </c>
      <c r="D792" s="186" t="s">
        <v>4599</v>
      </c>
      <c r="E792" s="210"/>
    </row>
    <row r="793" spans="1:5" x14ac:dyDescent="0.2">
      <c r="A793" s="12" t="s">
        <v>1493</v>
      </c>
      <c r="B793" s="12" t="s">
        <v>4770</v>
      </c>
      <c r="C793" s="48" t="s">
        <v>1494</v>
      </c>
      <c r="D793" s="186" t="s">
        <v>4624</v>
      </c>
      <c r="E793" s="210"/>
    </row>
    <row r="794" spans="1:5" ht="25.5" x14ac:dyDescent="0.2">
      <c r="A794" s="12" t="s">
        <v>792</v>
      </c>
      <c r="B794" s="12" t="s">
        <v>4713</v>
      </c>
      <c r="C794" s="48" t="s">
        <v>793</v>
      </c>
      <c r="D794" s="186">
        <v>101</v>
      </c>
      <c r="E794" s="210"/>
    </row>
    <row r="795" spans="1:5" x14ac:dyDescent="0.2">
      <c r="A795" s="12" t="s">
        <v>1007</v>
      </c>
      <c r="B795" s="12" t="s">
        <v>4730</v>
      </c>
      <c r="C795" s="48" t="s">
        <v>1008</v>
      </c>
      <c r="D795" s="186" t="s">
        <v>4595</v>
      </c>
      <c r="E795" s="210"/>
    </row>
    <row r="796" spans="1:5" ht="25.5" x14ac:dyDescent="0.2">
      <c r="A796" s="12" t="s">
        <v>1644</v>
      </c>
      <c r="B796" s="12" t="s">
        <v>4787</v>
      </c>
      <c r="C796" s="48" t="s">
        <v>1645</v>
      </c>
      <c r="D796" s="186" t="s">
        <v>4640</v>
      </c>
      <c r="E796" s="210"/>
    </row>
    <row r="797" spans="1:5" x14ac:dyDescent="0.2">
      <c r="A797" s="12" t="s">
        <v>2166</v>
      </c>
      <c r="B797" s="12" t="s">
        <v>4827</v>
      </c>
      <c r="C797" s="48" t="s">
        <v>2167</v>
      </c>
      <c r="D797" s="186" t="s">
        <v>4664</v>
      </c>
      <c r="E797" s="210"/>
    </row>
    <row r="798" spans="1:5" ht="51" x14ac:dyDescent="0.2">
      <c r="A798" s="12" t="s">
        <v>2239</v>
      </c>
      <c r="B798" s="12" t="s">
        <v>4833</v>
      </c>
      <c r="C798" s="48" t="s">
        <v>2240</v>
      </c>
      <c r="D798" s="186" t="s">
        <v>4676</v>
      </c>
      <c r="E798" s="210"/>
    </row>
    <row r="799" spans="1:5" ht="25.5" x14ac:dyDescent="0.2">
      <c r="A799" s="12" t="s">
        <v>710</v>
      </c>
      <c r="B799" s="12" t="s">
        <v>4710</v>
      </c>
      <c r="C799" s="48" t="s">
        <v>711</v>
      </c>
      <c r="D799" s="186" t="s">
        <v>4570</v>
      </c>
      <c r="E799" s="210"/>
    </row>
    <row r="800" spans="1:5" ht="38.25" x14ac:dyDescent="0.2">
      <c r="A800" s="12" t="s">
        <v>1081</v>
      </c>
      <c r="B800" s="12" t="s">
        <v>4735</v>
      </c>
      <c r="C800" s="48" t="s">
        <v>1082</v>
      </c>
      <c r="D800" s="186" t="s">
        <v>4592</v>
      </c>
      <c r="E800" s="210"/>
    </row>
    <row r="801" spans="1:5" ht="25.5" x14ac:dyDescent="0.2">
      <c r="A801" s="12" t="s">
        <v>2011</v>
      </c>
      <c r="B801" s="12" t="s">
        <v>4814</v>
      </c>
      <c r="C801" s="48" t="s">
        <v>2012</v>
      </c>
      <c r="D801" s="186" t="s">
        <v>4664</v>
      </c>
      <c r="E801" s="210"/>
    </row>
    <row r="802" spans="1:5" ht="38.25" x14ac:dyDescent="0.2">
      <c r="A802" s="12" t="s">
        <v>1792</v>
      </c>
      <c r="B802" s="12" t="s">
        <v>4798</v>
      </c>
      <c r="C802" s="48" t="s">
        <v>1793</v>
      </c>
      <c r="D802" s="186" t="s">
        <v>4650</v>
      </c>
      <c r="E802" s="210"/>
    </row>
    <row r="803" spans="1:5" ht="25.5" x14ac:dyDescent="0.2">
      <c r="A803" s="211" t="s">
        <v>5098</v>
      </c>
      <c r="B803" s="12" t="s">
        <v>4757</v>
      </c>
      <c r="C803" s="48" t="s">
        <v>1365</v>
      </c>
      <c r="D803" s="186" t="s">
        <v>4616</v>
      </c>
      <c r="E803" s="210"/>
    </row>
    <row r="804" spans="1:5" ht="25.5" x14ac:dyDescent="0.2">
      <c r="A804" s="211" t="s">
        <v>5090</v>
      </c>
      <c r="B804" s="12" t="s">
        <v>4799</v>
      </c>
      <c r="C804" s="48" t="s">
        <v>1802</v>
      </c>
      <c r="D804" s="186" t="s">
        <v>4651</v>
      </c>
      <c r="E804" s="210"/>
    </row>
    <row r="805" spans="1:5" ht="25.5" x14ac:dyDescent="0.2">
      <c r="A805" s="12" t="s">
        <v>1841</v>
      </c>
      <c r="B805" s="12" t="s">
        <v>4801</v>
      </c>
      <c r="C805" s="48" t="s">
        <v>1842</v>
      </c>
      <c r="D805" s="186">
        <v>208</v>
      </c>
      <c r="E805" s="210"/>
    </row>
    <row r="806" spans="1:5" ht="25.5" x14ac:dyDescent="0.2">
      <c r="A806" s="12" t="s">
        <v>2546</v>
      </c>
      <c r="B806" s="12" t="s">
        <v>4858</v>
      </c>
      <c r="C806" s="48" t="s">
        <v>2547</v>
      </c>
      <c r="D806" s="186" t="s">
        <v>4693</v>
      </c>
      <c r="E806" s="210"/>
    </row>
    <row r="807" spans="1:5" ht="51" x14ac:dyDescent="0.2">
      <c r="A807" s="12" t="s">
        <v>2626</v>
      </c>
      <c r="B807" s="12" t="s">
        <v>4864</v>
      </c>
      <c r="C807" s="48" t="s">
        <v>2627</v>
      </c>
      <c r="D807" s="186" t="s">
        <v>4698</v>
      </c>
      <c r="E807" s="210"/>
    </row>
    <row r="808" spans="1:5" ht="114.75" x14ac:dyDescent="0.2">
      <c r="A808" s="12" t="s">
        <v>2628</v>
      </c>
      <c r="B808" s="12" t="s">
        <v>4864</v>
      </c>
      <c r="C808" s="48" t="s">
        <v>2629</v>
      </c>
      <c r="D808" s="186" t="s">
        <v>4698</v>
      </c>
      <c r="E808" s="210"/>
    </row>
    <row r="809" spans="1:5" x14ac:dyDescent="0.2">
      <c r="A809" s="12" t="s">
        <v>2474</v>
      </c>
      <c r="B809" s="12" t="s">
        <v>4854</v>
      </c>
      <c r="C809" s="48" t="s">
        <v>2475</v>
      </c>
      <c r="D809" s="186" t="s">
        <v>4688</v>
      </c>
      <c r="E809" s="210"/>
    </row>
    <row r="810" spans="1:5" ht="25.5" x14ac:dyDescent="0.2">
      <c r="A810" s="12" t="s">
        <v>2339</v>
      </c>
      <c r="B810" s="12" t="s">
        <v>4841</v>
      </c>
      <c r="C810" s="48" t="s">
        <v>2340</v>
      </c>
      <c r="D810" s="186" t="s">
        <v>4672</v>
      </c>
      <c r="E810" s="210"/>
    </row>
    <row r="811" spans="1:5" ht="38.25" x14ac:dyDescent="0.2">
      <c r="A811" s="12" t="s">
        <v>1673</v>
      </c>
      <c r="B811" s="12" t="s">
        <v>4789</v>
      </c>
      <c r="C811" s="48" t="s">
        <v>1674</v>
      </c>
      <c r="D811" s="186" t="s">
        <v>4643</v>
      </c>
      <c r="E811" s="210"/>
    </row>
    <row r="812" spans="1:5" ht="178.5" x14ac:dyDescent="0.2">
      <c r="A812" s="12" t="s">
        <v>1687</v>
      </c>
      <c r="B812" s="12" t="s">
        <v>4790</v>
      </c>
      <c r="C812" s="48" t="s">
        <v>1688</v>
      </c>
      <c r="D812" s="186" t="s">
        <v>4643</v>
      </c>
      <c r="E812" s="210"/>
    </row>
    <row r="813" spans="1:5" ht="114.75" x14ac:dyDescent="0.2">
      <c r="A813" s="12" t="s">
        <v>2267</v>
      </c>
      <c r="B813" s="12" t="s">
        <v>4836</v>
      </c>
      <c r="C813" s="48" t="s">
        <v>2268</v>
      </c>
      <c r="D813" s="186" t="s">
        <v>4678</v>
      </c>
      <c r="E813" s="210"/>
    </row>
    <row r="814" spans="1:5" ht="25.5" x14ac:dyDescent="0.2">
      <c r="A814" s="12" t="s">
        <v>2038</v>
      </c>
      <c r="B814" s="12" t="s">
        <v>4816</v>
      </c>
      <c r="C814" s="48" t="s">
        <v>2039</v>
      </c>
      <c r="D814" s="186" t="s">
        <v>4665</v>
      </c>
      <c r="E814" s="210"/>
    </row>
    <row r="815" spans="1:5" x14ac:dyDescent="0.2">
      <c r="A815" s="12" t="s">
        <v>2514</v>
      </c>
      <c r="B815" s="12" t="s">
        <v>4856</v>
      </c>
      <c r="C815" s="48" t="s">
        <v>2515</v>
      </c>
      <c r="D815" s="186" t="s">
        <v>4690</v>
      </c>
      <c r="E815" s="210"/>
    </row>
    <row r="816" spans="1:5" ht="25.5" x14ac:dyDescent="0.2">
      <c r="A816" s="12" t="s">
        <v>1275</v>
      </c>
      <c r="B816" s="12" t="s">
        <v>4752</v>
      </c>
      <c r="C816" s="48" t="s">
        <v>1276</v>
      </c>
      <c r="D816" s="186">
        <v>52</v>
      </c>
      <c r="E816" s="210"/>
    </row>
    <row r="817" spans="1:5" ht="76.5" x14ac:dyDescent="0.2">
      <c r="A817" s="12" t="s">
        <v>1252</v>
      </c>
      <c r="B817" s="12" t="s">
        <v>4750</v>
      </c>
      <c r="C817" s="48" t="s">
        <v>1253</v>
      </c>
      <c r="D817" s="186" t="s">
        <v>4601</v>
      </c>
      <c r="E817" s="210"/>
    </row>
    <row r="818" spans="1:5" ht="25.5" x14ac:dyDescent="0.2">
      <c r="A818" s="12" t="s">
        <v>1109</v>
      </c>
      <c r="B818" s="12" t="s">
        <v>4737</v>
      </c>
      <c r="C818" s="48" t="s">
        <v>1110</v>
      </c>
      <c r="D818" s="186" t="s">
        <v>4603</v>
      </c>
      <c r="E818" s="210"/>
    </row>
    <row r="819" spans="1:5" x14ac:dyDescent="0.2">
      <c r="A819" s="12" t="s">
        <v>1043</v>
      </c>
      <c r="B819" s="12" t="s">
        <v>4732</v>
      </c>
      <c r="C819" s="48" t="s">
        <v>1044</v>
      </c>
      <c r="D819" s="186" t="s">
        <v>4597</v>
      </c>
      <c r="E819" s="210"/>
    </row>
    <row r="820" spans="1:5" ht="38.25" x14ac:dyDescent="0.2">
      <c r="A820" s="12" t="s">
        <v>1232</v>
      </c>
      <c r="B820" s="12" t="s">
        <v>4748</v>
      </c>
      <c r="C820" s="48" t="s">
        <v>1233</v>
      </c>
      <c r="D820" s="186" t="s">
        <v>4609</v>
      </c>
      <c r="E820" s="210"/>
    </row>
    <row r="821" spans="1:5" ht="38.25" x14ac:dyDescent="0.2">
      <c r="A821" s="12" t="s">
        <v>1409</v>
      </c>
      <c r="B821" s="12" t="s">
        <v>4762</v>
      </c>
      <c r="C821" s="48" t="s">
        <v>1410</v>
      </c>
      <c r="D821" s="186" t="s">
        <v>3880</v>
      </c>
      <c r="E821" s="210"/>
    </row>
    <row r="822" spans="1:5" ht="25.5" x14ac:dyDescent="0.2">
      <c r="A822" s="12" t="s">
        <v>1045</v>
      </c>
      <c r="B822" s="12" t="s">
        <v>4732</v>
      </c>
      <c r="C822" s="48" t="s">
        <v>1046</v>
      </c>
      <c r="D822" s="186" t="s">
        <v>4597</v>
      </c>
      <c r="E822" s="210"/>
    </row>
    <row r="823" spans="1:5" ht="25.5" x14ac:dyDescent="0.2">
      <c r="A823" s="211" t="s">
        <v>5097</v>
      </c>
      <c r="B823" s="12" t="s">
        <v>4728</v>
      </c>
      <c r="C823" s="48" t="s">
        <v>982</v>
      </c>
      <c r="D823" s="186" t="s">
        <v>4572</v>
      </c>
      <c r="E823" s="210"/>
    </row>
    <row r="824" spans="1:5" ht="25.5" x14ac:dyDescent="0.2">
      <c r="A824" s="211" t="s">
        <v>5091</v>
      </c>
      <c r="B824" s="12" t="s">
        <v>4863</v>
      </c>
      <c r="C824" s="48" t="s">
        <v>2607</v>
      </c>
      <c r="D824" s="186" t="s">
        <v>4696</v>
      </c>
      <c r="E824" s="210"/>
    </row>
    <row r="825" spans="1:5" ht="38.25" x14ac:dyDescent="0.2">
      <c r="A825" s="12" t="s">
        <v>2384</v>
      </c>
      <c r="B825" s="12" t="s">
        <v>4846</v>
      </c>
      <c r="C825" s="48" t="s">
        <v>2385</v>
      </c>
      <c r="D825" s="186" t="s">
        <v>4682</v>
      </c>
      <c r="E825" s="210"/>
    </row>
    <row r="826" spans="1:5" ht="38.25" x14ac:dyDescent="0.2">
      <c r="A826" s="12" t="s">
        <v>699</v>
      </c>
      <c r="B826" s="12" t="s">
        <v>4709</v>
      </c>
      <c r="C826" s="48" t="s">
        <v>700</v>
      </c>
      <c r="D826" s="186" t="s">
        <v>4570</v>
      </c>
      <c r="E826" s="210"/>
    </row>
    <row r="827" spans="1:5" ht="25.5" x14ac:dyDescent="0.2">
      <c r="A827" s="12" t="s">
        <v>703</v>
      </c>
      <c r="B827" s="12" t="s">
        <v>4709</v>
      </c>
      <c r="C827" s="48" t="s">
        <v>704</v>
      </c>
      <c r="D827" s="186" t="s">
        <v>4570</v>
      </c>
      <c r="E827" s="210"/>
    </row>
    <row r="828" spans="1:5" ht="25.5" x14ac:dyDescent="0.2">
      <c r="A828" s="12" t="s">
        <v>705</v>
      </c>
      <c r="B828" s="12" t="s">
        <v>4709</v>
      </c>
      <c r="C828" s="48" t="s">
        <v>706</v>
      </c>
      <c r="D828" s="186" t="s">
        <v>4568</v>
      </c>
      <c r="E828" s="210"/>
    </row>
    <row r="829" spans="1:5" ht="25.5" x14ac:dyDescent="0.2">
      <c r="A829" s="12" t="s">
        <v>2293</v>
      </c>
      <c r="B829" s="12" t="s">
        <v>4838</v>
      </c>
      <c r="C829" s="48" t="s">
        <v>2294</v>
      </c>
      <c r="D829" s="186" t="s">
        <v>4680</v>
      </c>
      <c r="E829" s="210"/>
    </row>
    <row r="830" spans="1:5" ht="25.5" x14ac:dyDescent="0.2">
      <c r="A830" s="12" t="s">
        <v>2327</v>
      </c>
      <c r="B830" s="12" t="s">
        <v>4840</v>
      </c>
      <c r="C830" s="48" t="s">
        <v>2328</v>
      </c>
      <c r="D830" s="186">
        <v>218</v>
      </c>
      <c r="E830" s="210"/>
    </row>
    <row r="831" spans="1:5" x14ac:dyDescent="0.2">
      <c r="A831" s="12" t="s">
        <v>1602</v>
      </c>
      <c r="B831" s="12" t="s">
        <v>4783</v>
      </c>
      <c r="C831" s="48" t="s">
        <v>1603</v>
      </c>
      <c r="D831" s="186" t="s">
        <v>4636</v>
      </c>
      <c r="E831" s="210"/>
    </row>
    <row r="832" spans="1:5" x14ac:dyDescent="0.2">
      <c r="A832" s="12" t="s">
        <v>1489</v>
      </c>
      <c r="B832" s="12" t="s">
        <v>4770</v>
      </c>
      <c r="C832" s="48" t="s">
        <v>1490</v>
      </c>
      <c r="D832" s="186" t="s">
        <v>4624</v>
      </c>
      <c r="E832" s="210"/>
    </row>
    <row r="833" spans="1:5" ht="63.75" x14ac:dyDescent="0.2">
      <c r="A833" s="12" t="s">
        <v>1179</v>
      </c>
      <c r="B833" s="12" t="s">
        <v>4743</v>
      </c>
      <c r="C833" s="48" t="s">
        <v>1180</v>
      </c>
      <c r="D833" s="186" t="s">
        <v>4604</v>
      </c>
      <c r="E833" s="210"/>
    </row>
    <row r="834" spans="1:5" x14ac:dyDescent="0.2">
      <c r="A834" s="12" t="s">
        <v>1495</v>
      </c>
      <c r="B834" s="12" t="s">
        <v>4770</v>
      </c>
      <c r="C834" s="48" t="s">
        <v>1496</v>
      </c>
      <c r="D834" s="186" t="s">
        <v>4624</v>
      </c>
      <c r="E834" s="210"/>
    </row>
    <row r="835" spans="1:5" ht="25.5" x14ac:dyDescent="0.2">
      <c r="A835" s="12" t="s">
        <v>2648</v>
      </c>
      <c r="B835" s="12" t="s">
        <v>4865</v>
      </c>
      <c r="C835" s="48" t="s">
        <v>2649</v>
      </c>
      <c r="D835" s="186" t="s">
        <v>4700</v>
      </c>
      <c r="E835" s="210"/>
    </row>
    <row r="836" spans="1:5" x14ac:dyDescent="0.2">
      <c r="A836" s="12" t="s">
        <v>2370</v>
      </c>
      <c r="B836" s="12" t="s">
        <v>4845</v>
      </c>
      <c r="C836" s="48" t="s">
        <v>2371</v>
      </c>
      <c r="D836" s="186" t="s">
        <v>4669</v>
      </c>
      <c r="E836" s="210"/>
    </row>
    <row r="837" spans="1:5" ht="25.5" x14ac:dyDescent="0.2">
      <c r="A837" s="12" t="s">
        <v>2372</v>
      </c>
      <c r="B837" s="12" t="s">
        <v>4845</v>
      </c>
      <c r="C837" s="48" t="s">
        <v>2373</v>
      </c>
      <c r="D837" s="186" t="s">
        <v>4682</v>
      </c>
      <c r="E837" s="210"/>
    </row>
    <row r="838" spans="1:5" ht="25.5" x14ac:dyDescent="0.2">
      <c r="A838" s="12" t="s">
        <v>2374</v>
      </c>
      <c r="B838" s="12" t="s">
        <v>4845</v>
      </c>
      <c r="C838" s="48" t="s">
        <v>2375</v>
      </c>
      <c r="D838" s="186" t="s">
        <v>4682</v>
      </c>
      <c r="E838" s="210"/>
    </row>
    <row r="839" spans="1:5" ht="25.5" x14ac:dyDescent="0.2">
      <c r="A839" s="12" t="s">
        <v>1907</v>
      </c>
      <c r="B839" s="12" t="s">
        <v>4806</v>
      </c>
      <c r="C839" s="48" t="s">
        <v>1908</v>
      </c>
      <c r="D839" s="186">
        <v>210</v>
      </c>
      <c r="E839" s="210"/>
    </row>
    <row r="840" spans="1:5" ht="25.5" x14ac:dyDescent="0.2">
      <c r="A840" s="12" t="s">
        <v>2736</v>
      </c>
      <c r="B840" s="12" t="s">
        <v>4872</v>
      </c>
      <c r="C840" s="48" t="s">
        <v>2737</v>
      </c>
      <c r="D840" s="186" t="s">
        <v>4705</v>
      </c>
      <c r="E840" s="210"/>
    </row>
    <row r="841" spans="1:5" x14ac:dyDescent="0.2">
      <c r="A841" s="12" t="s">
        <v>1913</v>
      </c>
      <c r="B841" s="12" t="s">
        <v>4807</v>
      </c>
      <c r="C841" s="48" t="s">
        <v>1914</v>
      </c>
      <c r="D841" s="186" t="s">
        <v>4659</v>
      </c>
      <c r="E841" s="210"/>
    </row>
    <row r="842" spans="1:5" x14ac:dyDescent="0.2">
      <c r="A842" s="12" t="s">
        <v>2414</v>
      </c>
      <c r="B842" s="12" t="s">
        <v>4849</v>
      </c>
      <c r="C842" s="48" t="s">
        <v>2415</v>
      </c>
      <c r="D842" s="186" t="s">
        <v>4684</v>
      </c>
      <c r="E842" s="210"/>
    </row>
    <row r="843" spans="1:5" x14ac:dyDescent="0.2">
      <c r="A843" s="12" t="s">
        <v>1277</v>
      </c>
      <c r="B843" s="12" t="s">
        <v>4752</v>
      </c>
      <c r="C843" s="48" t="s">
        <v>1278</v>
      </c>
      <c r="D843" s="186" t="s">
        <v>4608</v>
      </c>
      <c r="E843" s="210"/>
    </row>
    <row r="844" spans="1:5" ht="38.25" x14ac:dyDescent="0.2">
      <c r="A844" s="12" t="s">
        <v>1548</v>
      </c>
      <c r="B844" s="12" t="s">
        <v>4777</v>
      </c>
      <c r="C844" s="48" t="s">
        <v>1549</v>
      </c>
      <c r="D844" s="186" t="s">
        <v>4630</v>
      </c>
      <c r="E844" s="210"/>
    </row>
    <row r="845" spans="1:5" ht="114.75" x14ac:dyDescent="0.2">
      <c r="A845" s="12" t="s">
        <v>1550</v>
      </c>
      <c r="B845" s="12" t="s">
        <v>4777</v>
      </c>
      <c r="C845" s="48" t="s">
        <v>1551</v>
      </c>
      <c r="D845" s="186" t="s">
        <v>4630</v>
      </c>
      <c r="E845" s="210"/>
    </row>
    <row r="846" spans="1:5" ht="127.5" x14ac:dyDescent="0.2">
      <c r="A846" s="12" t="s">
        <v>1552</v>
      </c>
      <c r="B846" s="12" t="s">
        <v>4777</v>
      </c>
      <c r="C846" s="48" t="s">
        <v>1553</v>
      </c>
      <c r="D846" s="186" t="s">
        <v>4630</v>
      </c>
      <c r="E846" s="210"/>
    </row>
    <row r="847" spans="1:5" x14ac:dyDescent="0.2">
      <c r="A847" s="12" t="s">
        <v>2440</v>
      </c>
      <c r="B847" s="12" t="s">
        <v>4851</v>
      </c>
      <c r="C847" s="48" t="s">
        <v>2441</v>
      </c>
      <c r="D847" s="186">
        <v>218</v>
      </c>
      <c r="E847" s="210"/>
    </row>
    <row r="848" spans="1:5" x14ac:dyDescent="0.2">
      <c r="A848" s="12" t="s">
        <v>1803</v>
      </c>
      <c r="B848" s="12" t="s">
        <v>4799</v>
      </c>
      <c r="C848" s="48" t="s">
        <v>1804</v>
      </c>
      <c r="D848" s="186" t="s">
        <v>4651</v>
      </c>
      <c r="E848" s="210"/>
    </row>
    <row r="849" spans="1:5" ht="25.5" x14ac:dyDescent="0.2">
      <c r="A849" s="12" t="s">
        <v>2577</v>
      </c>
      <c r="B849" s="12" t="s">
        <v>4860</v>
      </c>
      <c r="C849" s="48" t="s">
        <v>2578</v>
      </c>
      <c r="D849" s="186">
        <v>222</v>
      </c>
      <c r="E849" s="210"/>
    </row>
    <row r="850" spans="1:5" ht="25.5" x14ac:dyDescent="0.2">
      <c r="A850" s="12" t="s">
        <v>2579</v>
      </c>
      <c r="B850" s="12" t="s">
        <v>4860</v>
      </c>
      <c r="C850" s="48" t="s">
        <v>2580</v>
      </c>
      <c r="D850" s="186">
        <v>222</v>
      </c>
      <c r="E850" s="210"/>
    </row>
    <row r="851" spans="1:5" ht="25.5" x14ac:dyDescent="0.2">
      <c r="A851" s="12" t="s">
        <v>2581</v>
      </c>
      <c r="B851" s="12" t="s">
        <v>4860</v>
      </c>
      <c r="C851" s="48" t="s">
        <v>2582</v>
      </c>
      <c r="D851" s="186">
        <v>222</v>
      </c>
      <c r="E851" s="210"/>
    </row>
    <row r="852" spans="1:5" ht="25.5" x14ac:dyDescent="0.2">
      <c r="A852" s="12" t="s">
        <v>842</v>
      </c>
      <c r="B852" s="12" t="s">
        <v>4716</v>
      </c>
      <c r="C852" s="48" t="s">
        <v>843</v>
      </c>
      <c r="D852" s="186" t="s">
        <v>4575</v>
      </c>
      <c r="E852" s="210"/>
    </row>
    <row r="853" spans="1:5" x14ac:dyDescent="0.2">
      <c r="A853" s="12" t="s">
        <v>2442</v>
      </c>
      <c r="B853" s="12" t="s">
        <v>4851</v>
      </c>
      <c r="C853" s="48" t="s">
        <v>2443</v>
      </c>
      <c r="D853" s="186">
        <v>219</v>
      </c>
      <c r="E853" s="210"/>
    </row>
    <row r="854" spans="1:5" x14ac:dyDescent="0.2">
      <c r="A854" s="12" t="s">
        <v>2168</v>
      </c>
      <c r="B854" s="12" t="s">
        <v>4827</v>
      </c>
      <c r="C854" s="48" t="s">
        <v>2169</v>
      </c>
      <c r="D854" s="186" t="s">
        <v>4664</v>
      </c>
      <c r="E854" s="210"/>
    </row>
    <row r="855" spans="1:5" ht="25.5" x14ac:dyDescent="0.2">
      <c r="A855" s="12" t="s">
        <v>723</v>
      </c>
      <c r="B855" s="12" t="s">
        <v>4710</v>
      </c>
      <c r="C855" s="48" t="s">
        <v>724</v>
      </c>
      <c r="D855" s="186" t="s">
        <v>4565</v>
      </c>
      <c r="E855" s="210"/>
    </row>
    <row r="856" spans="1:5" ht="38.25" x14ac:dyDescent="0.2">
      <c r="A856" s="12" t="s">
        <v>2329</v>
      </c>
      <c r="B856" s="12" t="s">
        <v>4840</v>
      </c>
      <c r="C856" s="48" t="s">
        <v>2330</v>
      </c>
      <c r="D856" s="186" t="s">
        <v>4669</v>
      </c>
      <c r="E856" s="210"/>
    </row>
    <row r="857" spans="1:5" ht="38.25" x14ac:dyDescent="0.2">
      <c r="A857" s="12" t="s">
        <v>2424</v>
      </c>
      <c r="B857" s="12" t="s">
        <v>4850</v>
      </c>
      <c r="C857" s="48" t="s">
        <v>2425</v>
      </c>
      <c r="D857" s="186" t="s">
        <v>4685</v>
      </c>
      <c r="E857" s="210"/>
    </row>
    <row r="858" spans="1:5" ht="25.5" x14ac:dyDescent="0.2">
      <c r="A858" s="12" t="s">
        <v>2024</v>
      </c>
      <c r="B858" s="12" t="s">
        <v>4815</v>
      </c>
      <c r="C858" s="48" t="s">
        <v>2025</v>
      </c>
      <c r="D858" s="186" t="s">
        <v>4588</v>
      </c>
      <c r="E858" s="210"/>
    </row>
    <row r="859" spans="1:5" ht="63.75" x14ac:dyDescent="0.2">
      <c r="A859" s="12" t="s">
        <v>1554</v>
      </c>
      <c r="B859" s="12" t="s">
        <v>4777</v>
      </c>
      <c r="C859" s="48" t="s">
        <v>1555</v>
      </c>
      <c r="D859" s="186" t="s">
        <v>4630</v>
      </c>
      <c r="E859" s="210"/>
    </row>
    <row r="860" spans="1:5" ht="25.5" x14ac:dyDescent="0.2">
      <c r="A860" s="12" t="s">
        <v>1512</v>
      </c>
      <c r="B860" s="12" t="s">
        <v>4772</v>
      </c>
      <c r="C860" s="48" t="s">
        <v>1513</v>
      </c>
      <c r="D860" s="186" t="s">
        <v>4626</v>
      </c>
      <c r="E860" s="210"/>
    </row>
    <row r="861" spans="1:5" ht="25.5" x14ac:dyDescent="0.2">
      <c r="A861" s="12" t="s">
        <v>1192</v>
      </c>
      <c r="B861" s="12" t="s">
        <v>4744</v>
      </c>
      <c r="C861" s="48" t="s">
        <v>1193</v>
      </c>
      <c r="D861" s="186" t="s">
        <v>4607</v>
      </c>
      <c r="E861" s="210"/>
    </row>
    <row r="862" spans="1:5" ht="63.75" x14ac:dyDescent="0.2">
      <c r="A862" s="12" t="s">
        <v>1845</v>
      </c>
      <c r="B862" s="12" t="s">
        <v>4801</v>
      </c>
      <c r="C862" s="48" t="s">
        <v>1846</v>
      </c>
      <c r="D862" s="186" t="s">
        <v>4653</v>
      </c>
      <c r="E862" s="210"/>
    </row>
    <row r="863" spans="1:5" x14ac:dyDescent="0.2">
      <c r="A863" s="12" t="s">
        <v>2295</v>
      </c>
      <c r="B863" s="12" t="s">
        <v>4838</v>
      </c>
      <c r="C863" s="48" t="s">
        <v>2296</v>
      </c>
      <c r="D863" s="186" t="s">
        <v>4680</v>
      </c>
      <c r="E863" s="210"/>
    </row>
    <row r="864" spans="1:5" x14ac:dyDescent="0.2">
      <c r="A864" s="12" t="s">
        <v>1522</v>
      </c>
      <c r="B864" s="12" t="s">
        <v>4773</v>
      </c>
      <c r="C864" s="48" t="s">
        <v>1523</v>
      </c>
      <c r="D864" s="186" t="s">
        <v>4627</v>
      </c>
      <c r="E864" s="210"/>
    </row>
    <row r="865" spans="1:5" x14ac:dyDescent="0.2">
      <c r="A865" s="12" t="s">
        <v>1635</v>
      </c>
      <c r="B865" s="12" t="s">
        <v>4786</v>
      </c>
      <c r="C865" s="48" t="s">
        <v>1636</v>
      </c>
      <c r="D865" s="186" t="s">
        <v>4639</v>
      </c>
      <c r="E865" s="210"/>
    </row>
    <row r="866" spans="1:5" ht="25.5" x14ac:dyDescent="0.2">
      <c r="A866" s="12" t="s">
        <v>2528</v>
      </c>
      <c r="B866" s="12" t="s">
        <v>4857</v>
      </c>
      <c r="C866" s="48" t="s">
        <v>2529</v>
      </c>
      <c r="D866" s="186" t="s">
        <v>4691</v>
      </c>
      <c r="E866" s="210"/>
    </row>
    <row r="867" spans="1:5" x14ac:dyDescent="0.2">
      <c r="A867" s="12" t="s">
        <v>2530</v>
      </c>
      <c r="B867" s="12" t="s">
        <v>4857</v>
      </c>
      <c r="C867" s="48" t="s">
        <v>2531</v>
      </c>
      <c r="D867" s="186" t="s">
        <v>4691</v>
      </c>
      <c r="E867" s="210"/>
    </row>
    <row r="868" spans="1:5" ht="25.5" x14ac:dyDescent="0.2">
      <c r="A868" s="211" t="s">
        <v>5095</v>
      </c>
      <c r="B868" s="12" t="s">
        <v>4869</v>
      </c>
      <c r="C868" s="48" t="s">
        <v>2700</v>
      </c>
      <c r="D868" s="186" t="s">
        <v>4702</v>
      </c>
      <c r="E868" s="210"/>
    </row>
    <row r="869" spans="1:5" ht="38.25" x14ac:dyDescent="0.2">
      <c r="A869" s="211" t="s">
        <v>5096</v>
      </c>
      <c r="B869" s="12" t="s">
        <v>4870</v>
      </c>
      <c r="C869" s="48" t="s">
        <v>2707</v>
      </c>
      <c r="D869" s="186" t="s">
        <v>4685</v>
      </c>
      <c r="E869" s="210"/>
    </row>
    <row r="870" spans="1:5" ht="63.75" x14ac:dyDescent="0.2">
      <c r="A870" s="12" t="s">
        <v>2710</v>
      </c>
      <c r="B870" s="12" t="s">
        <v>4870</v>
      </c>
      <c r="C870" s="48" t="s">
        <v>2711</v>
      </c>
      <c r="D870" s="186" t="s">
        <v>4685</v>
      </c>
      <c r="E870" s="210"/>
    </row>
    <row r="871" spans="1:5" ht="25.5" x14ac:dyDescent="0.2">
      <c r="A871" s="12" t="s">
        <v>1478</v>
      </c>
      <c r="B871" s="12" t="s">
        <v>4768</v>
      </c>
      <c r="C871" s="48" t="s">
        <v>1479</v>
      </c>
      <c r="D871" s="186" t="s">
        <v>4621</v>
      </c>
      <c r="E871" s="210"/>
    </row>
    <row r="872" spans="1:5" ht="38.25" x14ac:dyDescent="0.2">
      <c r="A872" s="12" t="s">
        <v>2307</v>
      </c>
      <c r="B872" s="12" t="s">
        <v>4839</v>
      </c>
      <c r="C872" s="48" t="s">
        <v>2308</v>
      </c>
      <c r="D872" s="186" t="s">
        <v>4681</v>
      </c>
      <c r="E872" s="210"/>
    </row>
    <row r="873" spans="1:5" ht="25.5" x14ac:dyDescent="0.2">
      <c r="A873" s="12" t="s">
        <v>2283</v>
      </c>
      <c r="B873" s="12" t="s">
        <v>4837</v>
      </c>
      <c r="C873" s="48" t="s">
        <v>2284</v>
      </c>
      <c r="D873" s="186" t="s">
        <v>4679</v>
      </c>
      <c r="E873" s="210"/>
    </row>
    <row r="874" spans="1:5" x14ac:dyDescent="0.2">
      <c r="A874" s="12" t="s">
        <v>634</v>
      </c>
      <c r="B874" s="12" t="s">
        <v>4707</v>
      </c>
      <c r="C874" s="48" t="s">
        <v>635</v>
      </c>
      <c r="D874" s="186">
        <v>40</v>
      </c>
      <c r="E874" s="210"/>
    </row>
    <row r="875" spans="1:5" ht="25.5" x14ac:dyDescent="0.2">
      <c r="A875" s="12" t="s">
        <v>2646</v>
      </c>
      <c r="B875" s="12" t="s">
        <v>4865</v>
      </c>
      <c r="C875" s="48" t="s">
        <v>2647</v>
      </c>
      <c r="D875" s="186" t="s">
        <v>4700</v>
      </c>
      <c r="E875" s="210"/>
    </row>
    <row r="876" spans="1:5" x14ac:dyDescent="0.2">
      <c r="A876" s="12" t="s">
        <v>2682</v>
      </c>
      <c r="B876" s="12" t="s">
        <v>4868</v>
      </c>
      <c r="C876" s="48" t="s">
        <v>2683</v>
      </c>
      <c r="D876" s="186" t="s">
        <v>4701</v>
      </c>
      <c r="E876" s="210"/>
    </row>
    <row r="877" spans="1:5" ht="25.5" x14ac:dyDescent="0.2">
      <c r="A877" s="12" t="s">
        <v>1047</v>
      </c>
      <c r="B877" s="12" t="s">
        <v>4732</v>
      </c>
      <c r="C877" s="48" t="s">
        <v>1048</v>
      </c>
      <c r="D877" s="186">
        <v>46</v>
      </c>
      <c r="E877" s="210"/>
    </row>
    <row r="878" spans="1:5" ht="25.5" x14ac:dyDescent="0.2">
      <c r="A878" s="12" t="s">
        <v>2357</v>
      </c>
      <c r="B878" s="12" t="s">
        <v>4843</v>
      </c>
      <c r="C878" s="48" t="s">
        <v>2358</v>
      </c>
      <c r="D878" s="186" t="s">
        <v>4673</v>
      </c>
      <c r="E878" s="210"/>
    </row>
    <row r="879" spans="1:5" ht="38.25" x14ac:dyDescent="0.2">
      <c r="A879" s="12" t="s">
        <v>1069</v>
      </c>
      <c r="B879" s="12" t="s">
        <v>4733</v>
      </c>
      <c r="C879" s="48" t="s">
        <v>1070</v>
      </c>
      <c r="D879" s="186" t="s">
        <v>4599</v>
      </c>
      <c r="E879" s="210"/>
    </row>
    <row r="880" spans="1:5" ht="38.25" x14ac:dyDescent="0.2">
      <c r="A880" s="211" t="s">
        <v>5092</v>
      </c>
      <c r="B880" s="12" t="s">
        <v>4743</v>
      </c>
      <c r="C880" s="48" t="s">
        <v>1183</v>
      </c>
      <c r="D880" s="186" t="s">
        <v>4598</v>
      </c>
      <c r="E880" s="210"/>
    </row>
    <row r="881" spans="1:5" ht="25.5" x14ac:dyDescent="0.2">
      <c r="A881" s="12" t="s">
        <v>1097</v>
      </c>
      <c r="B881" s="12" t="s">
        <v>4736</v>
      </c>
      <c r="C881" s="48" t="s">
        <v>1098</v>
      </c>
      <c r="D881" s="186" t="s">
        <v>4589</v>
      </c>
      <c r="E881" s="210"/>
    </row>
    <row r="882" spans="1:5" ht="25.5" x14ac:dyDescent="0.2">
      <c r="A882" s="12" t="s">
        <v>2066</v>
      </c>
      <c r="B882" s="12" t="s">
        <v>4818</v>
      </c>
      <c r="C882" s="48" t="s">
        <v>2067</v>
      </c>
      <c r="D882" s="186" t="s">
        <v>4666</v>
      </c>
      <c r="E882" s="210"/>
    </row>
    <row r="883" spans="1:5" ht="153" x14ac:dyDescent="0.2">
      <c r="A883" s="12" t="s">
        <v>987</v>
      </c>
      <c r="B883" s="12" t="s">
        <v>4729</v>
      </c>
      <c r="C883" s="48" t="s">
        <v>988</v>
      </c>
      <c r="D883" s="186" t="s">
        <v>4585</v>
      </c>
      <c r="E883" s="210"/>
    </row>
    <row r="884" spans="1:5" ht="25.5" x14ac:dyDescent="0.2">
      <c r="A884" s="12" t="s">
        <v>1737</v>
      </c>
      <c r="B884" s="12" t="s">
        <v>4794</v>
      </c>
      <c r="C884" s="48" t="s">
        <v>1738</v>
      </c>
      <c r="D884" s="186" t="s">
        <v>4325</v>
      </c>
      <c r="E884" s="210"/>
    </row>
    <row r="885" spans="1:5" x14ac:dyDescent="0.2">
      <c r="A885" s="12" t="s">
        <v>2170</v>
      </c>
      <c r="B885" s="12" t="s">
        <v>4827</v>
      </c>
      <c r="C885" s="48" t="s">
        <v>2171</v>
      </c>
      <c r="D885" s="186" t="s">
        <v>4664</v>
      </c>
      <c r="E885" s="210"/>
    </row>
    <row r="886" spans="1:5" ht="51" x14ac:dyDescent="0.2">
      <c r="A886" s="12" t="s">
        <v>1051</v>
      </c>
      <c r="B886" s="12" t="s">
        <v>4732</v>
      </c>
      <c r="C886" s="48" t="s">
        <v>1052</v>
      </c>
      <c r="D886" s="186">
        <v>46</v>
      </c>
      <c r="E886" s="210"/>
    </row>
    <row r="887" spans="1:5" ht="25.5" x14ac:dyDescent="0.2">
      <c r="A887" s="12" t="s">
        <v>1809</v>
      </c>
      <c r="B887" s="12" t="s">
        <v>4799</v>
      </c>
      <c r="C887" s="48" t="s">
        <v>1810</v>
      </c>
      <c r="D887" s="186" t="s">
        <v>4651</v>
      </c>
      <c r="E887" s="210"/>
    </row>
    <row r="888" spans="1:5" ht="25.5" x14ac:dyDescent="0.2">
      <c r="A888" s="12" t="s">
        <v>1811</v>
      </c>
      <c r="B888" s="12" t="s">
        <v>4799</v>
      </c>
      <c r="C888" s="48" t="s">
        <v>1812</v>
      </c>
      <c r="D888" s="186" t="s">
        <v>4651</v>
      </c>
      <c r="E888" s="210"/>
    </row>
    <row r="889" spans="1:5" x14ac:dyDescent="0.2">
      <c r="A889" s="12" t="s">
        <v>1813</v>
      </c>
      <c r="B889" s="12" t="s">
        <v>4799</v>
      </c>
      <c r="C889" s="48" t="s">
        <v>1814</v>
      </c>
      <c r="D889" s="186" t="s">
        <v>4651</v>
      </c>
      <c r="E889" s="210"/>
    </row>
    <row r="890" spans="1:5" ht="38.25" x14ac:dyDescent="0.2">
      <c r="A890" s="12" t="s">
        <v>2255</v>
      </c>
      <c r="B890" s="12" t="s">
        <v>4835</v>
      </c>
      <c r="C890" s="48" t="s">
        <v>2256</v>
      </c>
      <c r="D890" s="186" t="s">
        <v>4677</v>
      </c>
      <c r="E890" s="210"/>
    </row>
    <row r="891" spans="1:5" x14ac:dyDescent="0.2">
      <c r="A891" s="12" t="s">
        <v>1586</v>
      </c>
      <c r="B891" s="12" t="s">
        <v>4781</v>
      </c>
      <c r="C891" s="48" t="s">
        <v>1587</v>
      </c>
      <c r="D891" s="186" t="s">
        <v>4634</v>
      </c>
      <c r="E891" s="210"/>
    </row>
    <row r="892" spans="1:5" ht="38.25" x14ac:dyDescent="0.2">
      <c r="A892" s="12" t="s">
        <v>2734</v>
      </c>
      <c r="B892" s="12" t="s">
        <v>4872</v>
      </c>
      <c r="C892" s="48" t="s">
        <v>2735</v>
      </c>
      <c r="D892" s="186" t="s">
        <v>4705</v>
      </c>
      <c r="E892" s="210"/>
    </row>
    <row r="893" spans="1:5" ht="25.5" x14ac:dyDescent="0.2">
      <c r="A893" s="12" t="s">
        <v>2444</v>
      </c>
      <c r="B893" s="12" t="s">
        <v>4851</v>
      </c>
      <c r="C893" s="48" t="s">
        <v>2445</v>
      </c>
      <c r="D893" s="186">
        <v>219</v>
      </c>
      <c r="E893" s="210"/>
    </row>
    <row r="894" spans="1:5" ht="38.25" x14ac:dyDescent="0.2">
      <c r="A894" s="12" t="s">
        <v>2366</v>
      </c>
      <c r="B894" s="12" t="s">
        <v>4844</v>
      </c>
      <c r="C894" s="48" t="s">
        <v>2367</v>
      </c>
      <c r="D894" s="186" t="s">
        <v>4672</v>
      </c>
      <c r="E894" s="210"/>
    </row>
    <row r="895" spans="1:5" x14ac:dyDescent="0.2">
      <c r="A895" s="12" t="s">
        <v>2075</v>
      </c>
      <c r="B895" s="12" t="s">
        <v>4819</v>
      </c>
      <c r="C895" s="48" t="s">
        <v>2076</v>
      </c>
      <c r="D895" s="186" t="s">
        <v>4667</v>
      </c>
      <c r="E895" s="210"/>
    </row>
    <row r="896" spans="1:5" x14ac:dyDescent="0.2">
      <c r="A896" s="12" t="s">
        <v>2446</v>
      </c>
      <c r="B896" s="12" t="s">
        <v>4851</v>
      </c>
      <c r="C896" s="48" t="s">
        <v>2447</v>
      </c>
      <c r="D896" s="186">
        <v>219</v>
      </c>
      <c r="E896" s="210"/>
    </row>
    <row r="897" spans="1:5" ht="38.25" x14ac:dyDescent="0.2">
      <c r="A897" s="12" t="s">
        <v>1041</v>
      </c>
      <c r="B897" s="12" t="s">
        <v>4732</v>
      </c>
      <c r="C897" s="48" t="s">
        <v>1042</v>
      </c>
      <c r="D897" s="186" t="s">
        <v>4595</v>
      </c>
      <c r="E897" s="210"/>
    </row>
    <row r="898" spans="1:5" ht="25.5" x14ac:dyDescent="0.2">
      <c r="A898" s="12" t="s">
        <v>1125</v>
      </c>
      <c r="B898" s="12" t="s">
        <v>4739</v>
      </c>
      <c r="C898" s="48" t="s">
        <v>1126</v>
      </c>
      <c r="D898" s="186">
        <v>47</v>
      </c>
      <c r="E898" s="210"/>
    </row>
    <row r="899" spans="1:5" x14ac:dyDescent="0.2">
      <c r="A899" s="12" t="s">
        <v>1450</v>
      </c>
      <c r="B899" s="12" t="s">
        <v>4765</v>
      </c>
      <c r="C899" s="48" t="s">
        <v>1451</v>
      </c>
      <c r="D899" s="186" t="s">
        <v>4619</v>
      </c>
      <c r="E899" s="210"/>
    </row>
    <row r="900" spans="1:5" x14ac:dyDescent="0.2">
      <c r="A900" s="12" t="s">
        <v>2670</v>
      </c>
      <c r="B900" s="12" t="s">
        <v>4867</v>
      </c>
      <c r="C900" s="48" t="s">
        <v>2671</v>
      </c>
      <c r="D900" s="186" t="s">
        <v>4701</v>
      </c>
      <c r="E900" s="210"/>
    </row>
    <row r="901" spans="1:5" ht="51" x14ac:dyDescent="0.2">
      <c r="A901" s="12" t="s">
        <v>960</v>
      </c>
      <c r="B901" s="12" t="s">
        <v>4726</v>
      </c>
      <c r="C901" s="48" t="s">
        <v>961</v>
      </c>
      <c r="D901" s="186">
        <v>44</v>
      </c>
      <c r="E901" s="210"/>
    </row>
    <row r="902" spans="1:5" ht="38.25" x14ac:dyDescent="0.2">
      <c r="A902" s="12" t="s">
        <v>1236</v>
      </c>
      <c r="B902" s="12" t="s">
        <v>4748</v>
      </c>
      <c r="C902" s="48" t="s">
        <v>1237</v>
      </c>
      <c r="D902" s="186" t="s">
        <v>4609</v>
      </c>
      <c r="E902" s="210"/>
    </row>
    <row r="903" spans="1:5" ht="38.25" x14ac:dyDescent="0.2">
      <c r="A903" s="12" t="s">
        <v>1288</v>
      </c>
      <c r="B903" s="12" t="s">
        <v>4753</v>
      </c>
      <c r="C903" s="48" t="s">
        <v>1289</v>
      </c>
      <c r="D903" s="186" t="s">
        <v>3866</v>
      </c>
      <c r="E903" s="210"/>
    </row>
    <row r="904" spans="1:5" x14ac:dyDescent="0.2">
      <c r="A904" s="12" t="s">
        <v>1244</v>
      </c>
      <c r="B904" s="12" t="s">
        <v>4749</v>
      </c>
      <c r="C904" s="48" t="s">
        <v>1245</v>
      </c>
      <c r="D904" s="186">
        <v>50</v>
      </c>
      <c r="E904" s="210"/>
    </row>
    <row r="905" spans="1:5" x14ac:dyDescent="0.2">
      <c r="A905" s="12" t="s">
        <v>2297</v>
      </c>
      <c r="B905" s="12" t="s">
        <v>4839</v>
      </c>
      <c r="C905" s="48" t="s">
        <v>2298</v>
      </c>
      <c r="D905" s="186" t="s">
        <v>4681</v>
      </c>
      <c r="E905" s="210"/>
    </row>
    <row r="906" spans="1:5" ht="51" x14ac:dyDescent="0.2">
      <c r="A906" s="12" t="s">
        <v>1405</v>
      </c>
      <c r="B906" s="12" t="s">
        <v>4761</v>
      </c>
      <c r="C906" s="48" t="s">
        <v>1406</v>
      </c>
      <c r="D906" s="186" t="s">
        <v>4613</v>
      </c>
      <c r="E906" s="210"/>
    </row>
    <row r="907" spans="1:5" x14ac:dyDescent="0.2">
      <c r="A907" s="12" t="s">
        <v>1334</v>
      </c>
      <c r="B907" s="12" t="s">
        <v>4755</v>
      </c>
      <c r="C907" s="48" t="s">
        <v>1335</v>
      </c>
      <c r="D907" s="186" t="s">
        <v>4612</v>
      </c>
      <c r="E907" s="210"/>
    </row>
    <row r="908" spans="1:5" x14ac:dyDescent="0.2">
      <c r="A908" s="12" t="s">
        <v>1336</v>
      </c>
      <c r="B908" s="12" t="s">
        <v>4755</v>
      </c>
      <c r="C908" s="48" t="s">
        <v>1337</v>
      </c>
      <c r="D908" s="186" t="s">
        <v>4612</v>
      </c>
      <c r="E908" s="210"/>
    </row>
    <row r="909" spans="1:5" ht="25.5" x14ac:dyDescent="0.2">
      <c r="A909" s="12" t="s">
        <v>1784</v>
      </c>
      <c r="B909" s="12" t="s">
        <v>4797</v>
      </c>
      <c r="C909" s="48" t="s">
        <v>1785</v>
      </c>
      <c r="D909" s="186" t="s">
        <v>4649</v>
      </c>
      <c r="E909" s="210"/>
    </row>
    <row r="910" spans="1:5" ht="25.5" x14ac:dyDescent="0.2">
      <c r="A910" s="12" t="s">
        <v>1786</v>
      </c>
      <c r="B910" s="12" t="s">
        <v>4797</v>
      </c>
      <c r="C910" s="48" t="s">
        <v>1787</v>
      </c>
      <c r="D910" s="186" t="s">
        <v>4649</v>
      </c>
      <c r="E910" s="210"/>
    </row>
    <row r="911" spans="1:5" ht="25.5" x14ac:dyDescent="0.2">
      <c r="A911" s="12" t="s">
        <v>2560</v>
      </c>
      <c r="B911" s="12" t="s">
        <v>4859</v>
      </c>
      <c r="C911" s="48" t="s">
        <v>2561</v>
      </c>
      <c r="D911" s="186" t="s">
        <v>4683</v>
      </c>
      <c r="E911" s="210"/>
    </row>
    <row r="912" spans="1:5" x14ac:dyDescent="0.2">
      <c r="A912" s="12" t="s">
        <v>1127</v>
      </c>
      <c r="B912" s="12" t="s">
        <v>4739</v>
      </c>
      <c r="C912" s="48" t="s">
        <v>1128</v>
      </c>
      <c r="D912" s="186">
        <v>47</v>
      </c>
      <c r="E912" s="210"/>
    </row>
    <row r="913" spans="1:5" ht="51" x14ac:dyDescent="0.2">
      <c r="A913" s="12" t="s">
        <v>2458</v>
      </c>
      <c r="B913" s="12" t="s">
        <v>4852</v>
      </c>
      <c r="C913" s="48" t="s">
        <v>2459</v>
      </c>
      <c r="D913" s="186" t="s">
        <v>4687</v>
      </c>
      <c r="E913" s="210"/>
    </row>
    <row r="914" spans="1:5" x14ac:dyDescent="0.2">
      <c r="A914" s="211" t="s">
        <v>5094</v>
      </c>
      <c r="B914" s="12" t="s">
        <v>4859</v>
      </c>
      <c r="C914" s="48" t="s">
        <v>2562</v>
      </c>
      <c r="D914" s="186" t="s">
        <v>4683</v>
      </c>
      <c r="E914" s="210"/>
    </row>
    <row r="915" spans="1:5" ht="38.25" x14ac:dyDescent="0.2">
      <c r="A915" s="211" t="s">
        <v>5093</v>
      </c>
      <c r="B915" s="12" t="s">
        <v>4862</v>
      </c>
      <c r="C915" s="48" t="s">
        <v>2602</v>
      </c>
      <c r="D915" s="186" t="s">
        <v>4695</v>
      </c>
      <c r="E915" s="210"/>
    </row>
    <row r="916" spans="1:5" x14ac:dyDescent="0.2">
      <c r="A916" s="12" t="s">
        <v>2510</v>
      </c>
      <c r="B916" s="12" t="s">
        <v>4856</v>
      </c>
      <c r="C916" s="48" t="s">
        <v>2511</v>
      </c>
      <c r="D916" s="186" t="s">
        <v>4690</v>
      </c>
      <c r="E916" s="210"/>
    </row>
    <row r="917" spans="1:5" x14ac:dyDescent="0.2">
      <c r="A917" s="12" t="s">
        <v>2558</v>
      </c>
      <c r="B917" s="12" t="s">
        <v>4859</v>
      </c>
      <c r="C917" s="48" t="s">
        <v>2559</v>
      </c>
      <c r="D917" s="186" t="s">
        <v>4683</v>
      </c>
      <c r="E917" s="210"/>
    </row>
    <row r="918" spans="1:5" ht="25.5" x14ac:dyDescent="0.2">
      <c r="A918" s="12" t="s">
        <v>1853</v>
      </c>
      <c r="B918" s="12" t="s">
        <v>4802</v>
      </c>
      <c r="C918" s="48" t="s">
        <v>1854</v>
      </c>
      <c r="D918" s="186" t="s">
        <v>4654</v>
      </c>
      <c r="E918" s="210"/>
    </row>
    <row r="919" spans="1:5" x14ac:dyDescent="0.2">
      <c r="A919" s="12" t="s">
        <v>707</v>
      </c>
      <c r="B919" s="12" t="s">
        <v>4709</v>
      </c>
      <c r="C919" s="48" t="s">
        <v>708</v>
      </c>
      <c r="D919" s="186" t="s">
        <v>4566</v>
      </c>
      <c r="E919" s="210"/>
    </row>
    <row r="920" spans="1:5" x14ac:dyDescent="0.2">
      <c r="A920" s="12" t="s">
        <v>1131</v>
      </c>
      <c r="B920" s="12" t="s">
        <v>4739</v>
      </c>
      <c r="C920" s="48" t="s">
        <v>1132</v>
      </c>
      <c r="D920" s="186">
        <v>47</v>
      </c>
      <c r="E920" s="210"/>
    </row>
    <row r="921" spans="1:5" ht="38.25" x14ac:dyDescent="0.2">
      <c r="A921" s="12" t="s">
        <v>1383</v>
      </c>
      <c r="B921" s="12" t="s">
        <v>4759</v>
      </c>
      <c r="C921" s="48" t="s">
        <v>1384</v>
      </c>
      <c r="D921" s="186" t="s">
        <v>4613</v>
      </c>
      <c r="E921" s="210"/>
    </row>
    <row r="922" spans="1:5" x14ac:dyDescent="0.2">
      <c r="A922" s="12" t="s">
        <v>1624</v>
      </c>
      <c r="B922" s="12" t="s">
        <v>4785</v>
      </c>
      <c r="C922" s="48" t="s">
        <v>1625</v>
      </c>
      <c r="D922" s="186" t="s">
        <v>4638</v>
      </c>
      <c r="E922" s="210"/>
    </row>
    <row r="923" spans="1:5" ht="63.75" x14ac:dyDescent="0.2">
      <c r="A923" s="12" t="s">
        <v>1433</v>
      </c>
      <c r="B923" s="12" t="s">
        <v>4763</v>
      </c>
      <c r="C923" s="48" t="s">
        <v>1434</v>
      </c>
      <c r="D923" s="186" t="s">
        <v>4611</v>
      </c>
      <c r="E923" s="210"/>
    </row>
    <row r="924" spans="1:5" ht="38.25" x14ac:dyDescent="0.2">
      <c r="A924" s="12" t="s">
        <v>1395</v>
      </c>
      <c r="B924" s="12" t="s">
        <v>4760</v>
      </c>
      <c r="C924" s="48" t="s">
        <v>1396</v>
      </c>
      <c r="D924" s="186" t="s">
        <v>4605</v>
      </c>
      <c r="E924" s="210"/>
    </row>
    <row r="925" spans="1:5" x14ac:dyDescent="0.2">
      <c r="A925" s="12" t="s">
        <v>978</v>
      </c>
      <c r="B925" s="12" t="s">
        <v>4728</v>
      </c>
      <c r="C925" s="48" t="s">
        <v>979</v>
      </c>
      <c r="D925" s="186" t="s">
        <v>4594</v>
      </c>
      <c r="E925" s="210"/>
    </row>
    <row r="926" spans="1:5" ht="38.25" x14ac:dyDescent="0.2">
      <c r="A926" s="12" t="s">
        <v>2703</v>
      </c>
      <c r="B926" s="12" t="s">
        <v>4869</v>
      </c>
      <c r="C926" s="48" t="s">
        <v>2704</v>
      </c>
      <c r="D926" s="186" t="s">
        <v>4703</v>
      </c>
      <c r="E926" s="210"/>
    </row>
    <row r="927" spans="1:5" x14ac:dyDescent="0.2">
      <c r="A927" s="12" t="s">
        <v>2672</v>
      </c>
      <c r="B927" s="12" t="s">
        <v>4867</v>
      </c>
      <c r="C927" s="48" t="s">
        <v>2673</v>
      </c>
      <c r="D927" s="186" t="s">
        <v>4701</v>
      </c>
      <c r="E927" s="210"/>
    </row>
    <row r="928" spans="1:5" x14ac:dyDescent="0.2">
      <c r="A928" s="12" t="s">
        <v>2026</v>
      </c>
      <c r="B928" s="12" t="s">
        <v>4815</v>
      </c>
      <c r="C928" s="48" t="s">
        <v>2027</v>
      </c>
      <c r="D928" s="186" t="s">
        <v>4588</v>
      </c>
      <c r="E928" s="210"/>
    </row>
    <row r="929" spans="1:5" ht="25.5" x14ac:dyDescent="0.2">
      <c r="A929" s="12" t="s">
        <v>2223</v>
      </c>
      <c r="B929" s="12" t="s">
        <v>4832</v>
      </c>
      <c r="C929" s="48" t="s">
        <v>2224</v>
      </c>
      <c r="D929" s="186" t="s">
        <v>4675</v>
      </c>
      <c r="E929" s="210"/>
    </row>
    <row r="930" spans="1:5" x14ac:dyDescent="0.2">
      <c r="A930" s="12" t="s">
        <v>1095</v>
      </c>
      <c r="B930" s="12" t="s">
        <v>4736</v>
      </c>
      <c r="C930" s="48" t="s">
        <v>1096</v>
      </c>
      <c r="D930" s="186" t="s">
        <v>4602</v>
      </c>
      <c r="E930" s="210"/>
    </row>
    <row r="931" spans="1:5" x14ac:dyDescent="0.2">
      <c r="A931" s="12" t="s">
        <v>1322</v>
      </c>
      <c r="B931" s="12" t="s">
        <v>4754</v>
      </c>
      <c r="C931" s="48" t="s">
        <v>1323</v>
      </c>
      <c r="D931" s="186" t="s">
        <v>4612</v>
      </c>
      <c r="E931" s="210"/>
    </row>
    <row r="932" spans="1:5" x14ac:dyDescent="0.2">
      <c r="A932" s="12" t="s">
        <v>1855</v>
      </c>
      <c r="B932" s="12" t="s">
        <v>4802</v>
      </c>
      <c r="C932" s="48" t="s">
        <v>1856</v>
      </c>
      <c r="D932" s="186" t="s">
        <v>4654</v>
      </c>
      <c r="E932" s="210"/>
    </row>
    <row r="933" spans="1:5" x14ac:dyDescent="0.2">
      <c r="A933" s="12" t="s">
        <v>2660</v>
      </c>
      <c r="B933" s="12" t="s">
        <v>4866</v>
      </c>
      <c r="C933" s="48" t="s">
        <v>2661</v>
      </c>
      <c r="D933" s="186" t="s">
        <v>4700</v>
      </c>
      <c r="E933" s="210"/>
    </row>
    <row r="934" spans="1:5" ht="38.25" x14ac:dyDescent="0.2">
      <c r="A934" s="12" t="s">
        <v>1397</v>
      </c>
      <c r="B934" s="12" t="s">
        <v>4760</v>
      </c>
      <c r="C934" s="48" t="s">
        <v>1398</v>
      </c>
      <c r="D934" s="186" t="s">
        <v>4605</v>
      </c>
      <c r="E934" s="210"/>
    </row>
    <row r="935" spans="1:5" ht="25.5" x14ac:dyDescent="0.2">
      <c r="A935" s="12" t="s">
        <v>1316</v>
      </c>
      <c r="B935" s="12" t="s">
        <v>4754</v>
      </c>
      <c r="C935" s="48" t="s">
        <v>1317</v>
      </c>
      <c r="D935" s="186">
        <v>52</v>
      </c>
      <c r="E935" s="210"/>
    </row>
    <row r="936" spans="1:5" ht="38.25" x14ac:dyDescent="0.2">
      <c r="A936" s="12" t="s">
        <v>1059</v>
      </c>
      <c r="B936" s="12" t="s">
        <v>4732</v>
      </c>
      <c r="C936" s="48" t="s">
        <v>1060</v>
      </c>
      <c r="D936" s="186" t="s">
        <v>4599</v>
      </c>
      <c r="E936" s="210"/>
    </row>
    <row r="937" spans="1:5" ht="25.5" x14ac:dyDescent="0.2">
      <c r="A937" s="12" t="s">
        <v>1324</v>
      </c>
      <c r="B937" s="12" t="s">
        <v>4754</v>
      </c>
      <c r="C937" s="48" t="s">
        <v>1325</v>
      </c>
      <c r="D937" s="186" t="s">
        <v>4611</v>
      </c>
      <c r="E937" s="210"/>
    </row>
    <row r="938" spans="1:5" ht="25.5" x14ac:dyDescent="0.2">
      <c r="A938" s="12" t="s">
        <v>1608</v>
      </c>
      <c r="B938" s="12" t="s">
        <v>4783</v>
      </c>
      <c r="C938" s="48" t="s">
        <v>1609</v>
      </c>
      <c r="D938" s="186" t="s">
        <v>4636</v>
      </c>
      <c r="E938" s="210"/>
    </row>
    <row r="939" spans="1:5" ht="25.5" x14ac:dyDescent="0.2">
      <c r="A939" s="12" t="s">
        <v>1057</v>
      </c>
      <c r="B939" s="12" t="s">
        <v>4732</v>
      </c>
      <c r="C939" s="48" t="s">
        <v>1058</v>
      </c>
      <c r="D939" s="186" t="s">
        <v>4595</v>
      </c>
      <c r="E939" s="210"/>
    </row>
    <row r="940" spans="1:5" ht="51" x14ac:dyDescent="0.2">
      <c r="A940" s="12" t="s">
        <v>852</v>
      </c>
      <c r="B940" s="12" t="s">
        <v>4717</v>
      </c>
      <c r="C940" s="48" t="s">
        <v>853</v>
      </c>
      <c r="D940" s="186" t="s">
        <v>4585</v>
      </c>
      <c r="E940" s="210"/>
    </row>
    <row r="941" spans="1:5" ht="140.25" x14ac:dyDescent="0.2">
      <c r="A941" s="12" t="s">
        <v>1701</v>
      </c>
      <c r="B941" s="12" t="s">
        <v>4791</v>
      </c>
      <c r="C941" s="48" t="s">
        <v>1702</v>
      </c>
      <c r="D941" s="186" t="s">
        <v>4643</v>
      </c>
      <c r="E941" s="210"/>
    </row>
    <row r="942" spans="1:5" x14ac:dyDescent="0.2">
      <c r="A942" s="12" t="s">
        <v>742</v>
      </c>
      <c r="B942" s="12" t="s">
        <v>4711</v>
      </c>
      <c r="C942" s="48" t="s">
        <v>743</v>
      </c>
      <c r="D942" s="186" t="s">
        <v>4576</v>
      </c>
      <c r="E942" s="210"/>
    </row>
    <row r="943" spans="1:5" x14ac:dyDescent="0.2">
      <c r="A943" s="12" t="s">
        <v>1246</v>
      </c>
      <c r="B943" s="12" t="s">
        <v>4749</v>
      </c>
      <c r="C943" s="48" t="s">
        <v>1247</v>
      </c>
      <c r="D943" s="186">
        <v>50</v>
      </c>
      <c r="E943" s="210"/>
    </row>
    <row r="944" spans="1:5" x14ac:dyDescent="0.2">
      <c r="A944" s="12" t="s">
        <v>578</v>
      </c>
      <c r="B944" s="12" t="s">
        <v>4744</v>
      </c>
      <c r="C944" s="48" t="s">
        <v>1196</v>
      </c>
      <c r="D944" s="186" t="s">
        <v>4607</v>
      </c>
      <c r="E944" s="210"/>
    </row>
    <row r="945" spans="1:5" ht="25.5" x14ac:dyDescent="0.2">
      <c r="A945" s="12" t="s">
        <v>818</v>
      </c>
      <c r="B945" s="12" t="s">
        <v>4715</v>
      </c>
      <c r="C945" s="48" t="s">
        <v>819</v>
      </c>
      <c r="D945" s="186" t="s">
        <v>4575</v>
      </c>
      <c r="E945" s="210"/>
    </row>
    <row r="946" spans="1:5" ht="25.5" x14ac:dyDescent="0.2">
      <c r="A946" s="12" t="s">
        <v>1121</v>
      </c>
      <c r="B946" s="12" t="s">
        <v>4738</v>
      </c>
      <c r="C946" s="48" t="s">
        <v>1122</v>
      </c>
      <c r="D946" s="186" t="s">
        <v>4603</v>
      </c>
      <c r="E946" s="210"/>
    </row>
    <row r="947" spans="1:5" ht="25.5" x14ac:dyDescent="0.2">
      <c r="A947" s="12" t="s">
        <v>1141</v>
      </c>
      <c r="B947" s="12" t="s">
        <v>4740</v>
      </c>
      <c r="C947" s="48" t="s">
        <v>1142</v>
      </c>
      <c r="D947" s="186" t="s">
        <v>4597</v>
      </c>
      <c r="E947" s="210"/>
    </row>
    <row r="948" spans="1:5" ht="25.5" x14ac:dyDescent="0.2">
      <c r="A948" s="12" t="s">
        <v>1646</v>
      </c>
      <c r="B948" s="12" t="s">
        <v>4787</v>
      </c>
      <c r="C948" s="48" t="s">
        <v>1647</v>
      </c>
      <c r="D948" s="186" t="s">
        <v>4640</v>
      </c>
      <c r="E948" s="210"/>
    </row>
    <row r="949" spans="1:5" ht="25.5" x14ac:dyDescent="0.2">
      <c r="A949" s="12" t="s">
        <v>1222</v>
      </c>
      <c r="B949" s="12" t="s">
        <v>4747</v>
      </c>
      <c r="C949" s="48" t="s">
        <v>1223</v>
      </c>
      <c r="D949" s="186" t="s">
        <v>4606</v>
      </c>
      <c r="E949" s="210"/>
    </row>
    <row r="950" spans="1:5" ht="76.5" x14ac:dyDescent="0.2">
      <c r="A950" s="12" t="s">
        <v>1256</v>
      </c>
      <c r="B950" s="12" t="s">
        <v>4750</v>
      </c>
      <c r="C950" s="48" t="s">
        <v>1257</v>
      </c>
      <c r="D950" s="186" t="s">
        <v>4601</v>
      </c>
      <c r="E950" s="210"/>
    </row>
    <row r="951" spans="1:5" ht="25.5" x14ac:dyDescent="0.2">
      <c r="A951" s="12" t="s">
        <v>2285</v>
      </c>
      <c r="B951" s="12" t="s">
        <v>4837</v>
      </c>
      <c r="C951" s="48" t="s">
        <v>2286</v>
      </c>
      <c r="D951" s="186" t="s">
        <v>4646</v>
      </c>
      <c r="E951" s="210"/>
    </row>
    <row r="952" spans="1:5" x14ac:dyDescent="0.2">
      <c r="A952" s="12" t="s">
        <v>796</v>
      </c>
      <c r="B952" s="12" t="s">
        <v>4713</v>
      </c>
      <c r="C952" s="48" t="s">
        <v>797</v>
      </c>
      <c r="D952" s="186">
        <v>101</v>
      </c>
      <c r="E952" s="210"/>
    </row>
    <row r="953" spans="1:5" ht="63.75" x14ac:dyDescent="0.2">
      <c r="A953" s="12" t="s">
        <v>1194</v>
      </c>
      <c r="B953" s="12" t="s">
        <v>4744</v>
      </c>
      <c r="C953" s="48" t="s">
        <v>1195</v>
      </c>
      <c r="D953" s="186" t="s">
        <v>4607</v>
      </c>
      <c r="E953" s="210"/>
    </row>
    <row r="954" spans="1:5" x14ac:dyDescent="0.2">
      <c r="A954" s="12" t="s">
        <v>1501</v>
      </c>
      <c r="B954" s="12" t="s">
        <v>4771</v>
      </c>
      <c r="C954" s="48" t="s">
        <v>1502</v>
      </c>
      <c r="D954" s="186" t="s">
        <v>4625</v>
      </c>
      <c r="E954" s="210"/>
    </row>
    <row r="955" spans="1:5" ht="25.5" x14ac:dyDescent="0.2">
      <c r="A955" s="12" t="s">
        <v>1772</v>
      </c>
      <c r="B955" s="12" t="s">
        <v>4796</v>
      </c>
      <c r="C955" s="48" t="s">
        <v>1773</v>
      </c>
      <c r="D955" s="186" t="s">
        <v>4600</v>
      </c>
      <c r="E955" s="210"/>
    </row>
    <row r="956" spans="1:5" ht="25.5" x14ac:dyDescent="0.2">
      <c r="A956" s="12" t="s">
        <v>1774</v>
      </c>
      <c r="B956" s="12" t="s">
        <v>4796</v>
      </c>
      <c r="C956" s="48" t="s">
        <v>1775</v>
      </c>
      <c r="D956" s="186">
        <v>207</v>
      </c>
      <c r="E956" s="210"/>
    </row>
    <row r="957" spans="1:5" x14ac:dyDescent="0.2">
      <c r="A957" s="12" t="s">
        <v>2583</v>
      </c>
      <c r="B957" s="12" t="s">
        <v>4860</v>
      </c>
      <c r="C957" s="48" t="s">
        <v>2584</v>
      </c>
      <c r="D957" s="186">
        <v>222</v>
      </c>
      <c r="E957" s="210"/>
    </row>
    <row r="958" spans="1:5" ht="25.5" x14ac:dyDescent="0.2">
      <c r="A958" s="12" t="s">
        <v>941</v>
      </c>
      <c r="B958" s="12" t="s">
        <v>4725</v>
      </c>
      <c r="C958" s="48" t="s">
        <v>942</v>
      </c>
      <c r="D958" s="186" t="s">
        <v>4585</v>
      </c>
      <c r="E958" s="210"/>
    </row>
    <row r="959" spans="1:5" ht="25.5" x14ac:dyDescent="0.2">
      <c r="A959" s="12" t="s">
        <v>1933</v>
      </c>
      <c r="B959" s="12" t="s">
        <v>4807</v>
      </c>
      <c r="C959" s="48" t="s">
        <v>1934</v>
      </c>
      <c r="D959" s="186" t="s">
        <v>4659</v>
      </c>
      <c r="E959" s="210"/>
    </row>
    <row r="960" spans="1:5" ht="25.5" x14ac:dyDescent="0.2">
      <c r="A960" s="12" t="s">
        <v>1935</v>
      </c>
      <c r="B960" s="12" t="s">
        <v>4807</v>
      </c>
      <c r="C960" s="48" t="s">
        <v>1936</v>
      </c>
      <c r="D960" s="186" t="s">
        <v>4659</v>
      </c>
      <c r="E960" s="210"/>
    </row>
    <row r="961" spans="1:5" ht="51" x14ac:dyDescent="0.2">
      <c r="A961" s="12" t="s">
        <v>2460</v>
      </c>
      <c r="B961" s="12" t="s">
        <v>4852</v>
      </c>
      <c r="C961" s="48" t="s">
        <v>2461</v>
      </c>
      <c r="D961" s="186" t="s">
        <v>4687</v>
      </c>
      <c r="E961" s="210"/>
    </row>
    <row r="962" spans="1:5" ht="25.5" x14ac:dyDescent="0.2">
      <c r="A962" s="12" t="s">
        <v>1833</v>
      </c>
      <c r="B962" s="12" t="s">
        <v>4801</v>
      </c>
      <c r="C962" s="48" t="s">
        <v>1834</v>
      </c>
      <c r="D962" s="186" t="s">
        <v>4647</v>
      </c>
      <c r="E962" s="210"/>
    </row>
    <row r="963" spans="1:5" ht="25.5" x14ac:dyDescent="0.2">
      <c r="A963" s="12" t="s">
        <v>2398</v>
      </c>
      <c r="B963" s="12" t="s">
        <v>4848</v>
      </c>
      <c r="C963" s="48" t="s">
        <v>2399</v>
      </c>
      <c r="D963" s="186" t="s">
        <v>4673</v>
      </c>
      <c r="E963" s="210"/>
    </row>
    <row r="964" spans="1:5" x14ac:dyDescent="0.2">
      <c r="A964" s="12" t="s">
        <v>2009</v>
      </c>
      <c r="B964" s="12" t="s">
        <v>4814</v>
      </c>
      <c r="C964" s="48" t="s">
        <v>2010</v>
      </c>
      <c r="D964" s="186" t="s">
        <v>4664</v>
      </c>
      <c r="E964" s="210"/>
    </row>
    <row r="965" spans="1:5" ht="25.5" x14ac:dyDescent="0.2">
      <c r="A965" s="12" t="s">
        <v>2481</v>
      </c>
      <c r="B965" s="12" t="s">
        <v>4854</v>
      </c>
      <c r="C965" s="48" t="s">
        <v>2482</v>
      </c>
      <c r="D965" s="186" t="s">
        <v>4688</v>
      </c>
      <c r="E965" s="210"/>
    </row>
    <row r="966" spans="1:5" x14ac:dyDescent="0.2">
      <c r="A966" s="12" t="s">
        <v>2068</v>
      </c>
      <c r="B966" s="12" t="s">
        <v>4818</v>
      </c>
      <c r="C966" s="48" t="s">
        <v>2069</v>
      </c>
      <c r="D966" s="186" t="s">
        <v>4666</v>
      </c>
      <c r="E966" s="210"/>
    </row>
    <row r="967" spans="1:5" ht="51" x14ac:dyDescent="0.2">
      <c r="A967" s="12" t="s">
        <v>1703</v>
      </c>
      <c r="B967" s="12" t="s">
        <v>4791</v>
      </c>
      <c r="C967" s="48" t="s">
        <v>1704</v>
      </c>
      <c r="D967" s="186" t="s">
        <v>4643</v>
      </c>
      <c r="E967" s="210"/>
    </row>
    <row r="968" spans="1:5" ht="25.5" x14ac:dyDescent="0.2">
      <c r="A968" s="12" t="s">
        <v>2616</v>
      </c>
      <c r="B968" s="12" t="s">
        <v>4863</v>
      </c>
      <c r="C968" s="48" t="s">
        <v>2617</v>
      </c>
      <c r="D968" s="186" t="s">
        <v>4696</v>
      </c>
      <c r="E968" s="210"/>
    </row>
    <row r="969" spans="1:5" ht="51" x14ac:dyDescent="0.2">
      <c r="A969" s="12" t="s">
        <v>1711</v>
      </c>
      <c r="B969" s="12" t="s">
        <v>4792</v>
      </c>
      <c r="C969" s="48" t="s">
        <v>1712</v>
      </c>
      <c r="D969" s="186" t="s">
        <v>4645</v>
      </c>
      <c r="E969" s="210"/>
    </row>
    <row r="970" spans="1:5" ht="63.75" x14ac:dyDescent="0.2">
      <c r="A970" s="12" t="s">
        <v>1713</v>
      </c>
      <c r="B970" s="12" t="s">
        <v>4792</v>
      </c>
      <c r="C970" s="48" t="s">
        <v>1714</v>
      </c>
      <c r="D970" s="186" t="s">
        <v>4645</v>
      </c>
      <c r="E970" s="210"/>
    </row>
    <row r="971" spans="1:5" ht="25.5" x14ac:dyDescent="0.2">
      <c r="A971" s="12" t="s">
        <v>1865</v>
      </c>
      <c r="B971" s="12" t="s">
        <v>4803</v>
      </c>
      <c r="C971" s="48" t="s">
        <v>1866</v>
      </c>
      <c r="D971" s="186" t="s">
        <v>4647</v>
      </c>
      <c r="E971" s="210"/>
    </row>
    <row r="972" spans="1:5" ht="25.5" x14ac:dyDescent="0.2">
      <c r="A972" s="12" t="s">
        <v>1715</v>
      </c>
      <c r="B972" s="12" t="s">
        <v>4792</v>
      </c>
      <c r="C972" s="48" t="s">
        <v>1716</v>
      </c>
      <c r="D972" s="186" t="s">
        <v>4644</v>
      </c>
      <c r="E972" s="210"/>
    </row>
    <row r="973" spans="1:5" ht="63.75" x14ac:dyDescent="0.2">
      <c r="A973" s="12" t="s">
        <v>1731</v>
      </c>
      <c r="B973" s="12" t="s">
        <v>4793</v>
      </c>
      <c r="C973" s="48" t="s">
        <v>1732</v>
      </c>
      <c r="D973" s="186" t="s">
        <v>4646</v>
      </c>
      <c r="E973" s="210"/>
    </row>
    <row r="974" spans="1:5" ht="38.25" x14ac:dyDescent="0.2">
      <c r="A974" s="12" t="s">
        <v>2603</v>
      </c>
      <c r="B974" s="12" t="s">
        <v>4862</v>
      </c>
      <c r="C974" s="48" t="s">
        <v>2604</v>
      </c>
      <c r="D974" s="186" t="s">
        <v>4695</v>
      </c>
      <c r="E974" s="210"/>
    </row>
    <row r="975" spans="1:5" ht="25.5" x14ac:dyDescent="0.2">
      <c r="A975" s="12" t="s">
        <v>2548</v>
      </c>
      <c r="B975" s="12" t="s">
        <v>4858</v>
      </c>
      <c r="C975" s="48" t="s">
        <v>2549</v>
      </c>
      <c r="D975" s="186" t="s">
        <v>4693</v>
      </c>
      <c r="E975" s="210"/>
    </row>
    <row r="976" spans="1:5" x14ac:dyDescent="0.2">
      <c r="A976" s="12" t="s">
        <v>1857</v>
      </c>
      <c r="B976" s="12" t="s">
        <v>4802</v>
      </c>
      <c r="C976" s="48" t="s">
        <v>1858</v>
      </c>
      <c r="D976" s="186" t="s">
        <v>4654</v>
      </c>
      <c r="E976" s="210"/>
    </row>
    <row r="977" spans="1:5" x14ac:dyDescent="0.2">
      <c r="A977" s="12" t="s">
        <v>746</v>
      </c>
      <c r="B977" s="12" t="s">
        <v>4711</v>
      </c>
      <c r="C977" s="48" t="s">
        <v>747</v>
      </c>
      <c r="D977" s="186">
        <v>100</v>
      </c>
      <c r="E977" s="210"/>
    </row>
    <row r="978" spans="1:5" ht="25.5" x14ac:dyDescent="0.2">
      <c r="A978" s="12" t="s">
        <v>752</v>
      </c>
      <c r="B978" s="12" t="s">
        <v>4711</v>
      </c>
      <c r="C978" s="48" t="s">
        <v>753</v>
      </c>
      <c r="D978" s="186" t="s">
        <v>4578</v>
      </c>
      <c r="E978" s="210"/>
    </row>
    <row r="979" spans="1:5" ht="38.25" x14ac:dyDescent="0.2">
      <c r="A979" s="12" t="s">
        <v>750</v>
      </c>
      <c r="B979" s="12" t="s">
        <v>4711</v>
      </c>
      <c r="C979" s="48" t="s">
        <v>751</v>
      </c>
      <c r="D979" s="186">
        <v>100</v>
      </c>
      <c r="E979" s="210"/>
    </row>
    <row r="980" spans="1:5" x14ac:dyDescent="0.2">
      <c r="A980" s="12" t="s">
        <v>778</v>
      </c>
      <c r="B980" s="12" t="s">
        <v>4712</v>
      </c>
      <c r="C980" s="48" t="s">
        <v>779</v>
      </c>
      <c r="D980" s="186" t="s">
        <v>4577</v>
      </c>
      <c r="E980" s="210"/>
    </row>
    <row r="981" spans="1:5" x14ac:dyDescent="0.2">
      <c r="A981" s="12" t="s">
        <v>1637</v>
      </c>
      <c r="B981" s="12" t="s">
        <v>4786</v>
      </c>
      <c r="C981" s="48" t="s">
        <v>1638</v>
      </c>
      <c r="D981" s="186" t="s">
        <v>4639</v>
      </c>
      <c r="E981" s="210"/>
    </row>
    <row r="982" spans="1:5" ht="25.5" x14ac:dyDescent="0.2">
      <c r="A982" s="12" t="s">
        <v>1641</v>
      </c>
      <c r="B982" s="12" t="s">
        <v>4786</v>
      </c>
      <c r="C982" s="48" t="s">
        <v>1642</v>
      </c>
      <c r="D982" s="186" t="s">
        <v>4639</v>
      </c>
      <c r="E982" s="210"/>
    </row>
    <row r="983" spans="1:5" x14ac:dyDescent="0.2">
      <c r="A983" s="12" t="s">
        <v>1659</v>
      </c>
      <c r="B983" s="12" t="s">
        <v>4788</v>
      </c>
      <c r="C983" s="48" t="s">
        <v>1660</v>
      </c>
      <c r="D983" s="186" t="s">
        <v>4641</v>
      </c>
      <c r="E983" s="210"/>
    </row>
    <row r="984" spans="1:5" ht="25.5" x14ac:dyDescent="0.2">
      <c r="A984" s="12" t="s">
        <v>756</v>
      </c>
      <c r="B984" s="12" t="s">
        <v>4711</v>
      </c>
      <c r="C984" s="48" t="s">
        <v>757</v>
      </c>
      <c r="D984" s="186" t="s">
        <v>4579</v>
      </c>
      <c r="E984" s="210"/>
    </row>
    <row r="985" spans="1:5" x14ac:dyDescent="0.2">
      <c r="A985" s="12" t="s">
        <v>2138</v>
      </c>
      <c r="B985" s="12" t="s">
        <v>4825</v>
      </c>
      <c r="D985" s="186" t="s">
        <v>4669</v>
      </c>
      <c r="E985" s="210"/>
    </row>
    <row r="986" spans="1:5" ht="25.5" x14ac:dyDescent="0.2">
      <c r="A986" s="12" t="s">
        <v>754</v>
      </c>
      <c r="B986" s="12" t="s">
        <v>4711</v>
      </c>
      <c r="C986" s="48" t="s">
        <v>755</v>
      </c>
      <c r="D986" s="186" t="s">
        <v>4579</v>
      </c>
      <c r="E986" s="210"/>
    </row>
    <row r="987" spans="1:5" x14ac:dyDescent="0.2">
      <c r="A987" s="12" t="s">
        <v>1610</v>
      </c>
      <c r="B987" s="12" t="s">
        <v>4783</v>
      </c>
      <c r="C987" s="48" t="s">
        <v>1611</v>
      </c>
      <c r="D987" s="186" t="s">
        <v>4636</v>
      </c>
      <c r="E987" s="210"/>
    </row>
    <row r="988" spans="1:5" x14ac:dyDescent="0.2">
      <c r="A988" s="12" t="s">
        <v>1867</v>
      </c>
      <c r="B988" s="12" t="s">
        <v>4803</v>
      </c>
      <c r="C988" s="48" t="s">
        <v>1868</v>
      </c>
      <c r="D988" s="186" t="s">
        <v>4647</v>
      </c>
      <c r="E988" s="210"/>
    </row>
    <row r="989" spans="1:5" x14ac:dyDescent="0.2">
      <c r="A989" s="12" t="s">
        <v>1983</v>
      </c>
      <c r="B989" s="12" t="s">
        <v>4812</v>
      </c>
      <c r="C989" s="48" t="s">
        <v>1984</v>
      </c>
      <c r="D989" s="186" t="s">
        <v>4663</v>
      </c>
      <c r="E989" s="210"/>
    </row>
    <row r="990" spans="1:5" x14ac:dyDescent="0.2">
      <c r="A990" s="12" t="s">
        <v>1987</v>
      </c>
      <c r="B990" s="12" t="s">
        <v>4812</v>
      </c>
      <c r="C990" s="48" t="s">
        <v>1988</v>
      </c>
      <c r="D990" s="186" t="s">
        <v>4663</v>
      </c>
      <c r="E990" s="210"/>
    </row>
    <row r="991" spans="1:5" ht="38.25" x14ac:dyDescent="0.2">
      <c r="A991" s="12" t="s">
        <v>1905</v>
      </c>
      <c r="B991" s="12" t="s">
        <v>4806</v>
      </c>
      <c r="C991" s="48" t="s">
        <v>1906</v>
      </c>
      <c r="D991" s="186" t="s">
        <v>4659</v>
      </c>
      <c r="E991" s="210"/>
    </row>
    <row r="992" spans="1:5" ht="25.5" x14ac:dyDescent="0.2">
      <c r="A992" s="12" t="s">
        <v>1411</v>
      </c>
      <c r="B992" s="12" t="s">
        <v>4762</v>
      </c>
      <c r="C992" s="48" t="s">
        <v>1412</v>
      </c>
      <c r="D992" s="186" t="s">
        <v>3880</v>
      </c>
      <c r="E992" s="210"/>
    </row>
    <row r="993" spans="1:5" ht="38.25" x14ac:dyDescent="0.2">
      <c r="A993" s="12" t="s">
        <v>780</v>
      </c>
      <c r="B993" s="12" t="s">
        <v>4712</v>
      </c>
      <c r="C993" s="48" t="s">
        <v>781</v>
      </c>
      <c r="D993" s="186" t="s">
        <v>4575</v>
      </c>
      <c r="E993" s="210"/>
    </row>
    <row r="994" spans="1:5" ht="25.5" x14ac:dyDescent="0.2">
      <c r="A994" s="12" t="s">
        <v>1063</v>
      </c>
      <c r="B994" s="12" t="s">
        <v>4733</v>
      </c>
      <c r="C994" s="48" t="s">
        <v>1064</v>
      </c>
      <c r="D994" s="186" t="s">
        <v>4599</v>
      </c>
      <c r="E994" s="210"/>
    </row>
    <row r="995" spans="1:5" x14ac:dyDescent="0.2">
      <c r="A995" s="12" t="s">
        <v>2317</v>
      </c>
      <c r="B995" s="12" t="s">
        <v>4840</v>
      </c>
      <c r="C995" s="48" t="s">
        <v>2318</v>
      </c>
      <c r="D995" s="186" t="s">
        <v>4668</v>
      </c>
      <c r="E995" s="210"/>
    </row>
    <row r="996" spans="1:5" ht="25.5" x14ac:dyDescent="0.2">
      <c r="A996" s="12" t="s">
        <v>1617</v>
      </c>
      <c r="B996" s="12" t="s">
        <v>4784</v>
      </c>
      <c r="C996" s="48" t="s">
        <v>1618</v>
      </c>
      <c r="D996" s="186" t="s">
        <v>4637</v>
      </c>
      <c r="E996" s="210"/>
    </row>
    <row r="997" spans="1:5" x14ac:dyDescent="0.2">
      <c r="A997" s="12" t="s">
        <v>1181</v>
      </c>
      <c r="B997" s="12" t="s">
        <v>4743</v>
      </c>
      <c r="C997" s="48" t="s">
        <v>1182</v>
      </c>
      <c r="D997" s="186">
        <v>49</v>
      </c>
      <c r="E997" s="210"/>
    </row>
    <row r="998" spans="1:5" x14ac:dyDescent="0.2">
      <c r="A998" s="12" t="s">
        <v>1353</v>
      </c>
      <c r="B998" s="12" t="s">
        <v>4756</v>
      </c>
      <c r="C998" s="48" t="s">
        <v>1354</v>
      </c>
      <c r="D998" s="186">
        <v>53</v>
      </c>
      <c r="E998" s="210"/>
    </row>
    <row r="999" spans="1:5" x14ac:dyDescent="0.2">
      <c r="A999" s="12" t="s">
        <v>1111</v>
      </c>
      <c r="B999" s="12" t="s">
        <v>4737</v>
      </c>
      <c r="C999" s="48" t="s">
        <v>1112</v>
      </c>
      <c r="D999" s="186">
        <v>47</v>
      </c>
      <c r="E999" s="210"/>
    </row>
    <row r="1000" spans="1:5" ht="25.5" x14ac:dyDescent="0.2">
      <c r="A1000" s="12" t="s">
        <v>1228</v>
      </c>
      <c r="B1000" s="12" t="s">
        <v>4747</v>
      </c>
      <c r="C1000" s="48" t="s">
        <v>1229</v>
      </c>
      <c r="D1000" s="186" t="s">
        <v>4606</v>
      </c>
      <c r="E1000" s="210"/>
    </row>
    <row r="1001" spans="1:5" ht="38.25" x14ac:dyDescent="0.2">
      <c r="A1001" s="12" t="s">
        <v>1146</v>
      </c>
      <c r="B1001" s="12" t="s">
        <v>4741</v>
      </c>
      <c r="C1001" s="48" t="s">
        <v>1147</v>
      </c>
      <c r="D1001" s="186" t="s">
        <v>4605</v>
      </c>
      <c r="E1001" s="210"/>
    </row>
    <row r="1002" spans="1:5" x14ac:dyDescent="0.2">
      <c r="A1002" s="12" t="s">
        <v>2448</v>
      </c>
      <c r="B1002" s="12" t="s">
        <v>4851</v>
      </c>
      <c r="C1002" s="48" t="s">
        <v>2449</v>
      </c>
      <c r="D1002" s="186">
        <v>219</v>
      </c>
      <c r="E1002" s="210"/>
    </row>
    <row r="1003" spans="1:5" x14ac:dyDescent="0.2">
      <c r="A1003" s="12" t="s">
        <v>800</v>
      </c>
      <c r="B1003" s="12" t="s">
        <v>4713</v>
      </c>
      <c r="C1003" s="48" t="s">
        <v>801</v>
      </c>
      <c r="D1003" s="186" t="s">
        <v>4580</v>
      </c>
      <c r="E1003" s="210"/>
    </row>
    <row r="1004" spans="1:5" ht="25.5" x14ac:dyDescent="0.2">
      <c r="A1004" s="12" t="s">
        <v>2376</v>
      </c>
      <c r="B1004" s="12" t="s">
        <v>4845</v>
      </c>
      <c r="C1004" s="48" t="s">
        <v>2377</v>
      </c>
      <c r="D1004" s="186" t="s">
        <v>4682</v>
      </c>
      <c r="E1004" s="210"/>
    </row>
    <row r="1005" spans="1:5" x14ac:dyDescent="0.2">
      <c r="A1005" s="12" t="s">
        <v>883</v>
      </c>
      <c r="B1005" s="12" t="s">
        <v>4720</v>
      </c>
      <c r="C1005" s="48" t="s">
        <v>884</v>
      </c>
      <c r="D1005" s="186" t="s">
        <v>4589</v>
      </c>
      <c r="E1005" s="210"/>
    </row>
    <row r="1006" spans="1:5" ht="25.5" x14ac:dyDescent="0.2">
      <c r="A1006" s="12" t="s">
        <v>1879</v>
      </c>
      <c r="B1006" s="12" t="s">
        <v>4804</v>
      </c>
      <c r="C1006" s="48" t="s">
        <v>1880</v>
      </c>
      <c r="D1006" s="186" t="s">
        <v>4656</v>
      </c>
      <c r="E1006" s="210"/>
    </row>
    <row r="1007" spans="1:5" ht="51" x14ac:dyDescent="0.2">
      <c r="A1007" s="12" t="s">
        <v>1675</v>
      </c>
      <c r="B1007" s="12" t="s">
        <v>4789</v>
      </c>
      <c r="C1007" s="48" t="s">
        <v>1676</v>
      </c>
      <c r="D1007" s="186" t="s">
        <v>4643</v>
      </c>
      <c r="E1007" s="210"/>
    </row>
    <row r="1008" spans="1:5" ht="51" x14ac:dyDescent="0.2">
      <c r="A1008" s="12" t="s">
        <v>2724</v>
      </c>
      <c r="B1008" s="12" t="s">
        <v>4872</v>
      </c>
      <c r="C1008" s="48" t="s">
        <v>2725</v>
      </c>
      <c r="D1008" s="186" t="s">
        <v>4705</v>
      </c>
      <c r="E1008" s="210"/>
    </row>
    <row r="1009" spans="1:5" ht="63.75" x14ac:dyDescent="0.2">
      <c r="A1009" s="12" t="s">
        <v>1085</v>
      </c>
      <c r="B1009" s="12" t="s">
        <v>4735</v>
      </c>
      <c r="C1009" s="48" t="s">
        <v>1086</v>
      </c>
      <c r="D1009" s="186" t="s">
        <v>4601</v>
      </c>
      <c r="E1009" s="210"/>
    </row>
    <row r="1010" spans="1:5" x14ac:dyDescent="0.2">
      <c r="A1010" s="12" t="s">
        <v>2189</v>
      </c>
      <c r="B1010" s="12" t="s">
        <v>4828</v>
      </c>
      <c r="C1010" s="48" t="s">
        <v>2190</v>
      </c>
      <c r="D1010" s="186">
        <v>217</v>
      </c>
      <c r="E1010" s="210"/>
    </row>
    <row r="1011" spans="1:5" x14ac:dyDescent="0.2">
      <c r="A1011" s="12" t="s">
        <v>976</v>
      </c>
      <c r="B1011" s="12" t="s">
        <v>4728</v>
      </c>
      <c r="C1011" s="48" t="s">
        <v>977</v>
      </c>
      <c r="D1011" s="186" t="s">
        <v>4594</v>
      </c>
      <c r="E1011" s="210"/>
    </row>
    <row r="1012" spans="1:5" ht="25.5" x14ac:dyDescent="0.2">
      <c r="A1012" s="12" t="s">
        <v>946</v>
      </c>
      <c r="B1012" s="12" t="s">
        <v>4725</v>
      </c>
      <c r="C1012" s="48" t="s">
        <v>947</v>
      </c>
      <c r="D1012" s="186">
        <v>44</v>
      </c>
      <c r="E1012" s="210"/>
    </row>
    <row r="1013" spans="1:5" x14ac:dyDescent="0.2">
      <c r="A1013" s="12" t="s">
        <v>2662</v>
      </c>
      <c r="B1013" s="12" t="s">
        <v>4866</v>
      </c>
      <c r="C1013" s="48" t="s">
        <v>2663</v>
      </c>
      <c r="D1013" s="186" t="s">
        <v>4700</v>
      </c>
      <c r="E1013" s="210"/>
    </row>
    <row r="1014" spans="1:5" x14ac:dyDescent="0.2">
      <c r="A1014" s="12" t="s">
        <v>2200</v>
      </c>
      <c r="B1014" s="12" t="s">
        <v>4829</v>
      </c>
      <c r="C1014" s="48" t="s">
        <v>2201</v>
      </c>
      <c r="D1014" s="186" t="s">
        <v>4674</v>
      </c>
      <c r="E1014" s="210"/>
    </row>
    <row r="1015" spans="1:5" ht="25.5" x14ac:dyDescent="0.2">
      <c r="A1015" s="12" t="s">
        <v>2422</v>
      </c>
      <c r="B1015" s="12" t="s">
        <v>4850</v>
      </c>
      <c r="C1015" s="48" t="s">
        <v>2423</v>
      </c>
      <c r="D1015" s="186" t="s">
        <v>4685</v>
      </c>
      <c r="E1015" s="210"/>
    </row>
    <row r="1016" spans="1:5" ht="38.25" x14ac:dyDescent="0.2">
      <c r="A1016" s="12" t="s">
        <v>2420</v>
      </c>
      <c r="B1016" s="12" t="s">
        <v>4850</v>
      </c>
      <c r="C1016" s="48" t="s">
        <v>2421</v>
      </c>
      <c r="D1016" s="186" t="s">
        <v>4685</v>
      </c>
      <c r="E1016" s="210"/>
    </row>
    <row r="1017" spans="1:5" ht="63.75" x14ac:dyDescent="0.2">
      <c r="A1017" s="12" t="s">
        <v>871</v>
      </c>
      <c r="B1017" s="12" t="s">
        <v>4719</v>
      </c>
      <c r="C1017" s="48" t="s">
        <v>872</v>
      </c>
      <c r="D1017" s="186" t="s">
        <v>4587</v>
      </c>
      <c r="E1017" s="210"/>
    </row>
    <row r="1018" spans="1:5" ht="25.5" x14ac:dyDescent="0.2">
      <c r="A1018" s="12" t="s">
        <v>1621</v>
      </c>
      <c r="B1018" s="12" t="s">
        <v>4785</v>
      </c>
      <c r="C1018" s="48" t="s">
        <v>1626</v>
      </c>
      <c r="D1018" s="186" t="s">
        <v>4638</v>
      </c>
      <c r="E1018" s="210"/>
    </row>
    <row r="1019" spans="1:5" ht="38.25" x14ac:dyDescent="0.2">
      <c r="A1019" s="12" t="s">
        <v>2269</v>
      </c>
      <c r="B1019" s="12" t="s">
        <v>4836</v>
      </c>
      <c r="C1019" s="48" t="s">
        <v>2270</v>
      </c>
      <c r="D1019" s="186" t="s">
        <v>4678</v>
      </c>
      <c r="E1019" s="210"/>
    </row>
    <row r="1020" spans="1:5" ht="25.5" x14ac:dyDescent="0.2">
      <c r="A1020" s="12" t="s">
        <v>1991</v>
      </c>
      <c r="B1020" s="12" t="s">
        <v>4812</v>
      </c>
      <c r="C1020" s="48" t="s">
        <v>1992</v>
      </c>
      <c r="D1020" s="186" t="s">
        <v>4663</v>
      </c>
      <c r="E1020" s="210"/>
    </row>
    <row r="1021" spans="1:5" ht="38.25" x14ac:dyDescent="0.2">
      <c r="A1021" s="12" t="s">
        <v>1989</v>
      </c>
      <c r="B1021" s="12" t="s">
        <v>4812</v>
      </c>
      <c r="C1021" s="48" t="s">
        <v>1990</v>
      </c>
      <c r="D1021" s="186" t="s">
        <v>4663</v>
      </c>
      <c r="E1021" s="210"/>
    </row>
    <row r="1022" spans="1:5" x14ac:dyDescent="0.2">
      <c r="A1022" s="12" t="s">
        <v>1298</v>
      </c>
      <c r="B1022" s="12" t="s">
        <v>4754</v>
      </c>
      <c r="C1022" s="48" t="s">
        <v>1299</v>
      </c>
      <c r="D1022" s="186">
        <v>52</v>
      </c>
      <c r="E1022" s="210"/>
    </row>
    <row r="1023" spans="1:5" x14ac:dyDescent="0.2">
      <c r="A1023" s="12" t="s">
        <v>1260</v>
      </c>
      <c r="B1023" s="12" t="s">
        <v>4751</v>
      </c>
      <c r="C1023" s="48" t="s">
        <v>1261</v>
      </c>
      <c r="D1023" s="186" t="s">
        <v>4610</v>
      </c>
      <c r="E1023" s="210"/>
    </row>
    <row r="1024" spans="1:5" ht="38.25" x14ac:dyDescent="0.2">
      <c r="A1024" s="12" t="s">
        <v>2585</v>
      </c>
      <c r="B1024" s="12" t="s">
        <v>4860</v>
      </c>
      <c r="C1024" s="48" t="s">
        <v>2586</v>
      </c>
      <c r="D1024" s="186" t="s">
        <v>4694</v>
      </c>
      <c r="E1024" s="210"/>
    </row>
    <row r="1025" spans="1:5" x14ac:dyDescent="0.2">
      <c r="A1025" s="12" t="s">
        <v>1159</v>
      </c>
      <c r="B1025" s="12" t="s">
        <v>4742</v>
      </c>
      <c r="C1025" s="48" t="s">
        <v>1160</v>
      </c>
      <c r="D1025" s="186">
        <v>49</v>
      </c>
      <c r="E1025" s="210"/>
    </row>
    <row r="1026" spans="1:5" x14ac:dyDescent="0.2">
      <c r="A1026" s="12" t="s">
        <v>1161</v>
      </c>
      <c r="B1026" s="12" t="s">
        <v>4742</v>
      </c>
      <c r="C1026" s="48" t="s">
        <v>1162</v>
      </c>
      <c r="D1026" s="186">
        <v>49</v>
      </c>
      <c r="E1026" s="210"/>
    </row>
    <row r="1027" spans="1:5" ht="25.5" x14ac:dyDescent="0.2">
      <c r="A1027" s="12" t="s">
        <v>2612</v>
      </c>
      <c r="B1027" s="12" t="s">
        <v>4863</v>
      </c>
      <c r="C1027" s="48" t="s">
        <v>2613</v>
      </c>
      <c r="D1027" s="186" t="s">
        <v>4696</v>
      </c>
      <c r="E1027" s="210"/>
    </row>
    <row r="1028" spans="1:5" x14ac:dyDescent="0.2">
      <c r="A1028" s="12" t="s">
        <v>1009</v>
      </c>
      <c r="B1028" s="12" t="s">
        <v>4730</v>
      </c>
      <c r="C1028" s="48" t="s">
        <v>1010</v>
      </c>
      <c r="D1028" s="186" t="s">
        <v>4595</v>
      </c>
      <c r="E1028" s="210"/>
    </row>
    <row r="1029" spans="1:5" ht="25.5" x14ac:dyDescent="0.2">
      <c r="A1029" s="12" t="s">
        <v>2386</v>
      </c>
      <c r="B1029" s="12" t="s">
        <v>4846</v>
      </c>
      <c r="C1029" s="48" t="s">
        <v>2387</v>
      </c>
      <c r="D1029" s="186" t="s">
        <v>4682</v>
      </c>
      <c r="E1029" s="210"/>
    </row>
    <row r="1030" spans="1:5" x14ac:dyDescent="0.2">
      <c r="A1030" s="12" t="s">
        <v>1023</v>
      </c>
      <c r="B1030" s="12" t="s">
        <v>4731</v>
      </c>
      <c r="C1030" s="48" t="s">
        <v>1024</v>
      </c>
      <c r="D1030" s="186" t="s">
        <v>4596</v>
      </c>
      <c r="E1030" s="210"/>
    </row>
    <row r="1031" spans="1:5" x14ac:dyDescent="0.2">
      <c r="A1031" s="12" t="s">
        <v>970</v>
      </c>
      <c r="B1031" s="12" t="s">
        <v>4727</v>
      </c>
      <c r="C1031" s="48" t="s">
        <v>971</v>
      </c>
      <c r="D1031" s="186" t="s">
        <v>4586</v>
      </c>
      <c r="E1031" s="210"/>
    </row>
    <row r="1032" spans="1:5" x14ac:dyDescent="0.2">
      <c r="A1032" s="12" t="s">
        <v>1011</v>
      </c>
      <c r="B1032" s="12" t="s">
        <v>4730</v>
      </c>
      <c r="C1032" s="48" t="s">
        <v>1012</v>
      </c>
      <c r="D1032" s="186" t="s">
        <v>4595</v>
      </c>
      <c r="E1032" s="210"/>
    </row>
    <row r="1033" spans="1:5" ht="38.25" x14ac:dyDescent="0.2">
      <c r="A1033" s="12" t="s">
        <v>873</v>
      </c>
      <c r="B1033" s="12" t="s">
        <v>4719</v>
      </c>
      <c r="C1033" s="48" t="s">
        <v>874</v>
      </c>
      <c r="D1033" s="186" t="s">
        <v>4587</v>
      </c>
      <c r="E1033" s="210"/>
    </row>
    <row r="1034" spans="1:5" ht="38.25" x14ac:dyDescent="0.2">
      <c r="A1034" s="12" t="s">
        <v>1320</v>
      </c>
      <c r="B1034" s="12" t="s">
        <v>4754</v>
      </c>
      <c r="C1034" s="48" t="s">
        <v>1321</v>
      </c>
      <c r="D1034" s="186" t="s">
        <v>4613</v>
      </c>
      <c r="E1034" s="210"/>
    </row>
    <row r="1035" spans="1:5" ht="25.5" x14ac:dyDescent="0.2">
      <c r="A1035" s="12" t="s">
        <v>1909</v>
      </c>
      <c r="B1035" s="12" t="s">
        <v>4806</v>
      </c>
      <c r="C1035" s="48" t="s">
        <v>1910</v>
      </c>
      <c r="D1035" s="186" t="s">
        <v>4659</v>
      </c>
      <c r="E1035" s="210"/>
    </row>
    <row r="1036" spans="1:5" ht="38.25" x14ac:dyDescent="0.2">
      <c r="A1036" s="12" t="s">
        <v>679</v>
      </c>
      <c r="B1036" s="12" t="s">
        <v>4709</v>
      </c>
      <c r="C1036" s="48" t="s">
        <v>680</v>
      </c>
      <c r="D1036" s="186" t="s">
        <v>4568</v>
      </c>
      <c r="E1036" s="210"/>
    </row>
    <row r="1037" spans="1:5" ht="38.25" x14ac:dyDescent="0.2">
      <c r="A1037" s="12" t="s">
        <v>2116</v>
      </c>
      <c r="B1037" s="12" t="s">
        <v>4823</v>
      </c>
      <c r="C1037" s="48" t="s">
        <v>2117</v>
      </c>
      <c r="D1037" s="186" t="s">
        <v>4668</v>
      </c>
      <c r="E1037" s="210"/>
    </row>
    <row r="1038" spans="1:5" ht="25.5" x14ac:dyDescent="0.2">
      <c r="A1038" s="12" t="s">
        <v>2153</v>
      </c>
      <c r="B1038" s="12" t="s">
        <v>4826</v>
      </c>
      <c r="C1038" s="48" t="s">
        <v>2154</v>
      </c>
      <c r="D1038" s="186" t="s">
        <v>4671</v>
      </c>
      <c r="E1038" s="210"/>
    </row>
    <row r="1039" spans="1:5" ht="51" x14ac:dyDescent="0.2">
      <c r="A1039" s="12" t="s">
        <v>948</v>
      </c>
      <c r="B1039" s="12" t="s">
        <v>4725</v>
      </c>
      <c r="C1039" s="48" t="s">
        <v>949</v>
      </c>
      <c r="D1039" s="186" t="s">
        <v>4592</v>
      </c>
      <c r="E1039" s="210"/>
    </row>
    <row r="1040" spans="1:5" ht="38.25" x14ac:dyDescent="0.2">
      <c r="A1040" s="12" t="s">
        <v>1929</v>
      </c>
      <c r="B1040" s="12" t="s">
        <v>4807</v>
      </c>
      <c r="C1040" s="48" t="s">
        <v>1930</v>
      </c>
      <c r="D1040" s="186" t="s">
        <v>4659</v>
      </c>
      <c r="E1040" s="210"/>
    </row>
    <row r="1041" spans="1:5" x14ac:dyDescent="0.2">
      <c r="A1041" s="12" t="s">
        <v>2432</v>
      </c>
      <c r="B1041" s="12" t="s">
        <v>4851</v>
      </c>
      <c r="C1041" s="48" t="s">
        <v>2433</v>
      </c>
      <c r="D1041" s="186">
        <v>219</v>
      </c>
      <c r="E1041" s="210"/>
    </row>
    <row r="1042" spans="1:5" x14ac:dyDescent="0.2">
      <c r="A1042" s="12" t="s">
        <v>1503</v>
      </c>
      <c r="B1042" s="12" t="s">
        <v>4771</v>
      </c>
      <c r="C1042" s="48" t="s">
        <v>1504</v>
      </c>
      <c r="D1042" s="186" t="s">
        <v>4625</v>
      </c>
      <c r="E1042" s="210"/>
    </row>
    <row r="1043" spans="1:5" x14ac:dyDescent="0.2">
      <c r="A1043" s="12" t="s">
        <v>1505</v>
      </c>
      <c r="B1043" s="12" t="s">
        <v>4771</v>
      </c>
      <c r="C1043" s="48" t="s">
        <v>1506</v>
      </c>
      <c r="D1043" s="186" t="s">
        <v>4625</v>
      </c>
      <c r="E1043" s="210"/>
    </row>
    <row r="1044" spans="1:5" ht="25.5" x14ac:dyDescent="0.2">
      <c r="A1044" s="12" t="s">
        <v>1441</v>
      </c>
      <c r="B1044" s="12" t="s">
        <v>4764</v>
      </c>
      <c r="C1044" s="48" t="s">
        <v>1442</v>
      </c>
      <c r="D1044" s="186" t="s">
        <v>4618</v>
      </c>
      <c r="E1044" s="210"/>
    </row>
    <row r="1045" spans="1:5" ht="38.25" x14ac:dyDescent="0.2">
      <c r="A1045" s="12" t="s">
        <v>1758</v>
      </c>
      <c r="B1045" s="12" t="s">
        <v>4795</v>
      </c>
      <c r="C1045" s="48" t="s">
        <v>1759</v>
      </c>
      <c r="D1045" s="186" t="s">
        <v>4600</v>
      </c>
      <c r="E1045" s="210"/>
    </row>
    <row r="1046" spans="1:5" ht="38.25" x14ac:dyDescent="0.2">
      <c r="A1046" s="12" t="s">
        <v>1689</v>
      </c>
      <c r="B1046" s="12" t="s">
        <v>4790</v>
      </c>
      <c r="C1046" s="48" t="s">
        <v>1690</v>
      </c>
      <c r="D1046" s="186" t="s">
        <v>4642</v>
      </c>
      <c r="E1046" s="210"/>
    </row>
    <row r="1047" spans="1:5" x14ac:dyDescent="0.2">
      <c r="A1047" s="12" t="s">
        <v>1208</v>
      </c>
      <c r="B1047" s="12" t="s">
        <v>4745</v>
      </c>
      <c r="C1047" s="48" t="s">
        <v>1209</v>
      </c>
      <c r="D1047" s="186" t="s">
        <v>4608</v>
      </c>
      <c r="E1047" s="210"/>
    </row>
    <row r="1048" spans="1:5" ht="25.5" x14ac:dyDescent="0.2">
      <c r="A1048" s="12" t="s">
        <v>2550</v>
      </c>
      <c r="B1048" s="12" t="s">
        <v>4858</v>
      </c>
      <c r="C1048" s="48" t="s">
        <v>2551</v>
      </c>
      <c r="D1048" s="186" t="s">
        <v>4693</v>
      </c>
      <c r="E1048" s="210"/>
    </row>
    <row r="1049" spans="1:5" ht="25.5" x14ac:dyDescent="0.2">
      <c r="A1049" s="12" t="s">
        <v>1760</v>
      </c>
      <c r="B1049" s="12" t="s">
        <v>4795</v>
      </c>
      <c r="C1049" s="48" t="s">
        <v>1761</v>
      </c>
      <c r="D1049" s="186">
        <v>207</v>
      </c>
      <c r="E1049" s="210"/>
    </row>
    <row r="1050" spans="1:5" ht="25.5" x14ac:dyDescent="0.2">
      <c r="A1050" s="12" t="s">
        <v>1143</v>
      </c>
      <c r="B1050" s="12" t="s">
        <v>4740</v>
      </c>
      <c r="C1050" s="48" t="s">
        <v>1144</v>
      </c>
      <c r="D1050" s="186" t="s">
        <v>4597</v>
      </c>
      <c r="E1050" s="210"/>
    </row>
    <row r="1051" spans="1:5" x14ac:dyDescent="0.2">
      <c r="A1051" s="12" t="s">
        <v>1025</v>
      </c>
      <c r="B1051" s="12" t="s">
        <v>4731</v>
      </c>
      <c r="C1051" s="48" t="s">
        <v>1026</v>
      </c>
      <c r="D1051" s="186" t="s">
        <v>4596</v>
      </c>
      <c r="E1051" s="210"/>
    </row>
    <row r="1052" spans="1:5" ht="25.5" x14ac:dyDescent="0.2">
      <c r="A1052" s="12" t="s">
        <v>1458</v>
      </c>
      <c r="B1052" s="12" t="s">
        <v>4766</v>
      </c>
      <c r="C1052" s="48" t="s">
        <v>1459</v>
      </c>
      <c r="D1052" s="186" t="s">
        <v>4621</v>
      </c>
      <c r="E1052" s="210"/>
    </row>
    <row r="1053" spans="1:5" x14ac:dyDescent="0.2">
      <c r="A1053" s="12" t="s">
        <v>2412</v>
      </c>
      <c r="B1053" s="12" t="s">
        <v>4849</v>
      </c>
      <c r="C1053" s="48" t="s">
        <v>2413</v>
      </c>
      <c r="D1053" s="186" t="s">
        <v>4684</v>
      </c>
      <c r="E1053" s="210"/>
    </row>
    <row r="1054" spans="1:5" ht="25.5" x14ac:dyDescent="0.2">
      <c r="A1054" s="12" t="s">
        <v>1067</v>
      </c>
      <c r="B1054" s="12" t="s">
        <v>4733</v>
      </c>
      <c r="C1054" s="48" t="s">
        <v>1068</v>
      </c>
      <c r="D1054" s="186" t="s">
        <v>4599</v>
      </c>
      <c r="E1054" s="210"/>
    </row>
    <row r="1055" spans="1:5" ht="25.5" x14ac:dyDescent="0.2">
      <c r="A1055" s="12" t="s">
        <v>1103</v>
      </c>
      <c r="B1055" s="12" t="s">
        <v>4737</v>
      </c>
      <c r="C1055" s="48" t="s">
        <v>1104</v>
      </c>
      <c r="D1055" s="186" t="s">
        <v>4604</v>
      </c>
      <c r="E1055" s="210"/>
    </row>
    <row r="1056" spans="1:5" ht="38.25" x14ac:dyDescent="0.2">
      <c r="A1056" s="12" t="s">
        <v>638</v>
      </c>
      <c r="B1056" s="12" t="s">
        <v>4707</v>
      </c>
      <c r="C1056" s="48" t="s">
        <v>639</v>
      </c>
      <c r="D1056" s="186" t="s">
        <v>4567</v>
      </c>
      <c r="E1056" s="210"/>
    </row>
    <row r="1057" spans="1:5" ht="38.25" x14ac:dyDescent="0.2">
      <c r="A1057" s="12" t="s">
        <v>640</v>
      </c>
      <c r="B1057" s="12" t="s">
        <v>4707</v>
      </c>
      <c r="C1057" s="48" t="s">
        <v>641</v>
      </c>
      <c r="D1057" s="186" t="s">
        <v>4570</v>
      </c>
      <c r="E1057" s="210"/>
    </row>
    <row r="1058" spans="1:5" x14ac:dyDescent="0.2">
      <c r="A1058" s="12" t="s">
        <v>832</v>
      </c>
      <c r="B1058" s="12" t="s">
        <v>4716</v>
      </c>
      <c r="C1058" s="48" t="s">
        <v>833</v>
      </c>
      <c r="D1058" s="186">
        <v>101</v>
      </c>
      <c r="E1058" s="210"/>
    </row>
    <row r="1059" spans="1:5" x14ac:dyDescent="0.2">
      <c r="A1059" s="12" t="s">
        <v>810</v>
      </c>
      <c r="B1059" s="12" t="s">
        <v>4714</v>
      </c>
      <c r="C1059" s="48" t="s">
        <v>811</v>
      </c>
      <c r="D1059" s="186" t="s">
        <v>4582</v>
      </c>
      <c r="E1059" s="210"/>
    </row>
    <row r="1060" spans="1:5" ht="25.5" x14ac:dyDescent="0.2">
      <c r="A1060" s="12" t="s">
        <v>1035</v>
      </c>
      <c r="B1060" s="12" t="s">
        <v>4732</v>
      </c>
      <c r="C1060" s="48" t="s">
        <v>1036</v>
      </c>
      <c r="D1060" s="186">
        <v>46</v>
      </c>
      <c r="E1060" s="210"/>
    </row>
    <row r="1061" spans="1:5" x14ac:dyDescent="0.2">
      <c r="A1061" s="12" t="s">
        <v>1588</v>
      </c>
      <c r="B1061" s="12" t="s">
        <v>4781</v>
      </c>
      <c r="C1061" s="48" t="s">
        <v>1589</v>
      </c>
      <c r="D1061" s="186" t="s">
        <v>4634</v>
      </c>
      <c r="E1061" s="210"/>
    </row>
    <row r="1062" spans="1:5" x14ac:dyDescent="0.2">
      <c r="A1062" s="12" t="s">
        <v>1590</v>
      </c>
      <c r="B1062" s="12" t="s">
        <v>4781</v>
      </c>
      <c r="C1062" s="48" t="s">
        <v>1591</v>
      </c>
      <c r="D1062" s="186" t="s">
        <v>4634</v>
      </c>
      <c r="E1062" s="210"/>
    </row>
    <row r="1063" spans="1:5" x14ac:dyDescent="0.2">
      <c r="A1063" s="12" t="s">
        <v>1592</v>
      </c>
      <c r="B1063" s="12" t="s">
        <v>4781</v>
      </c>
      <c r="C1063" s="48" t="s">
        <v>1593</v>
      </c>
      <c r="D1063" s="186" t="s">
        <v>4634</v>
      </c>
      <c r="E1063" s="210"/>
    </row>
    <row r="1064" spans="1:5" x14ac:dyDescent="0.2">
      <c r="A1064" s="12" t="s">
        <v>2013</v>
      </c>
      <c r="B1064" s="12" t="s">
        <v>4814</v>
      </c>
      <c r="C1064" s="48" t="s">
        <v>2014</v>
      </c>
      <c r="D1064" s="186" t="s">
        <v>4664</v>
      </c>
      <c r="E1064" s="210"/>
    </row>
    <row r="1065" spans="1:5" ht="25.5" x14ac:dyDescent="0.2">
      <c r="A1065" s="12" t="s">
        <v>1739</v>
      </c>
      <c r="B1065" s="12" t="s">
        <v>4794</v>
      </c>
      <c r="C1065" s="48" t="s">
        <v>1740</v>
      </c>
      <c r="D1065" s="186" t="s">
        <v>4647</v>
      </c>
      <c r="E1065" s="210"/>
    </row>
    <row r="1066" spans="1:5" ht="25.5" x14ac:dyDescent="0.2">
      <c r="A1066" s="12" t="s">
        <v>1385</v>
      </c>
      <c r="B1066" s="12" t="s">
        <v>4759</v>
      </c>
      <c r="C1066" s="48" t="s">
        <v>1386</v>
      </c>
      <c r="D1066" s="186" t="s">
        <v>4613</v>
      </c>
      <c r="E1066" s="210"/>
    </row>
    <row r="1067" spans="1:5" ht="25.5" x14ac:dyDescent="0.2">
      <c r="A1067" s="12" t="s">
        <v>636</v>
      </c>
      <c r="B1067" s="12" t="s">
        <v>4707</v>
      </c>
      <c r="C1067" s="48" t="s">
        <v>637</v>
      </c>
      <c r="D1067" s="186" t="s">
        <v>4570</v>
      </c>
      <c r="E1067" s="210"/>
    </row>
    <row r="1068" spans="1:5" ht="51" x14ac:dyDescent="0.2">
      <c r="A1068" s="12" t="s">
        <v>264</v>
      </c>
      <c r="B1068" s="12" t="s">
        <v>4741</v>
      </c>
      <c r="C1068" s="48" t="s">
        <v>1148</v>
      </c>
      <c r="D1068" s="186" t="s">
        <v>4605</v>
      </c>
      <c r="E1068" s="210"/>
    </row>
    <row r="1069" spans="1:5" x14ac:dyDescent="0.2">
      <c r="A1069" s="12" t="s">
        <v>2408</v>
      </c>
      <c r="B1069" s="12" t="s">
        <v>4849</v>
      </c>
      <c r="C1069" s="48" t="s">
        <v>2409</v>
      </c>
      <c r="D1069" s="186" t="s">
        <v>4684</v>
      </c>
      <c r="E1069" s="210"/>
    </row>
    <row r="1070" spans="1:5" x14ac:dyDescent="0.2">
      <c r="A1070" s="12" t="s">
        <v>1600</v>
      </c>
      <c r="B1070" s="12" t="s">
        <v>4782</v>
      </c>
      <c r="C1070" s="48" t="s">
        <v>1601</v>
      </c>
      <c r="D1070" s="186" t="s">
        <v>4635</v>
      </c>
      <c r="E1070" s="210"/>
    </row>
    <row r="1071" spans="1:5" ht="25.5" x14ac:dyDescent="0.2">
      <c r="A1071" s="12" t="s">
        <v>1165</v>
      </c>
      <c r="B1071" s="12" t="s">
        <v>4742</v>
      </c>
      <c r="C1071" s="48" t="s">
        <v>1166</v>
      </c>
      <c r="D1071" s="186" t="s">
        <v>4602</v>
      </c>
      <c r="E1071" s="210"/>
    </row>
    <row r="1072" spans="1:5" ht="25.5" x14ac:dyDescent="0.2">
      <c r="A1072" s="12" t="s">
        <v>913</v>
      </c>
      <c r="B1072" s="12" t="s">
        <v>4723</v>
      </c>
      <c r="C1072" s="48" t="s">
        <v>914</v>
      </c>
      <c r="D1072" s="186">
        <v>43</v>
      </c>
      <c r="E1072" s="210"/>
    </row>
    <row r="1073" spans="1:5" ht="38.25" x14ac:dyDescent="0.2">
      <c r="A1073" s="12" t="s">
        <v>1031</v>
      </c>
      <c r="B1073" s="12" t="s">
        <v>4732</v>
      </c>
      <c r="C1073" s="48" t="s">
        <v>1032</v>
      </c>
      <c r="D1073" s="186" t="s">
        <v>4595</v>
      </c>
      <c r="E1073" s="210"/>
    </row>
    <row r="1074" spans="1:5" x14ac:dyDescent="0.2">
      <c r="A1074" s="12" t="s">
        <v>962</v>
      </c>
      <c r="B1074" s="12" t="s">
        <v>4726</v>
      </c>
      <c r="C1074" s="48" t="s">
        <v>963</v>
      </c>
      <c r="D1074" s="186">
        <v>44</v>
      </c>
      <c r="E1074" s="210"/>
    </row>
    <row r="1075" spans="1:5" ht="25.5" x14ac:dyDescent="0.2">
      <c r="A1075" s="12" t="s">
        <v>1915</v>
      </c>
      <c r="B1075" s="12" t="s">
        <v>4807</v>
      </c>
      <c r="C1075" s="48" t="s">
        <v>1916</v>
      </c>
      <c r="D1075" s="186" t="s">
        <v>4659</v>
      </c>
      <c r="E1075" s="210"/>
    </row>
    <row r="1076" spans="1:5" ht="25.5" x14ac:dyDescent="0.2">
      <c r="A1076" s="12" t="s">
        <v>2028</v>
      </c>
      <c r="B1076" s="12" t="s">
        <v>4815</v>
      </c>
      <c r="C1076" s="48" t="s">
        <v>2029</v>
      </c>
      <c r="D1076" s="186" t="s">
        <v>4588</v>
      </c>
      <c r="E1076" s="210"/>
    </row>
    <row r="1077" spans="1:5" ht="38.25" x14ac:dyDescent="0.2">
      <c r="A1077" s="12" t="s">
        <v>1425</v>
      </c>
      <c r="B1077" s="12" t="s">
        <v>4763</v>
      </c>
      <c r="C1077" s="48" t="s">
        <v>1426</v>
      </c>
      <c r="D1077" s="186">
        <v>41</v>
      </c>
      <c r="E1077" s="210"/>
    </row>
    <row r="1078" spans="1:5" x14ac:dyDescent="0.2">
      <c r="A1078" s="12" t="s">
        <v>1661</v>
      </c>
      <c r="B1078" s="12" t="s">
        <v>4788</v>
      </c>
      <c r="C1078" s="48" t="s">
        <v>1662</v>
      </c>
      <c r="D1078" s="186" t="s">
        <v>4641</v>
      </c>
      <c r="E1078" s="210"/>
    </row>
    <row r="1079" spans="1:5" x14ac:dyDescent="0.2">
      <c r="A1079" s="12" t="s">
        <v>363</v>
      </c>
      <c r="B1079" s="12" t="s">
        <v>4710</v>
      </c>
      <c r="C1079" s="48" t="s">
        <v>725</v>
      </c>
      <c r="D1079" s="186">
        <v>53</v>
      </c>
      <c r="E1079" s="210"/>
    </row>
    <row r="1080" spans="1:5" ht="51" x14ac:dyDescent="0.2">
      <c r="A1080" s="12" t="s">
        <v>1717</v>
      </c>
      <c r="B1080" s="12" t="s">
        <v>4792</v>
      </c>
      <c r="C1080" s="48" t="s">
        <v>1718</v>
      </c>
      <c r="D1080" s="186" t="s">
        <v>4645</v>
      </c>
      <c r="E1080" s="210"/>
    </row>
    <row r="1081" spans="1:5" ht="38.25" x14ac:dyDescent="0.2">
      <c r="A1081" s="12" t="s">
        <v>2001</v>
      </c>
      <c r="B1081" s="12" t="s">
        <v>4813</v>
      </c>
      <c r="C1081" s="48" t="s">
        <v>2002</v>
      </c>
      <c r="D1081" s="186" t="s">
        <v>4588</v>
      </c>
      <c r="E1081" s="210"/>
    </row>
    <row r="1082" spans="1:5" x14ac:dyDescent="0.2">
      <c r="A1082" s="12" t="s">
        <v>1643</v>
      </c>
      <c r="B1082" s="12" t="s">
        <v>4787</v>
      </c>
      <c r="C1082" s="48" t="s">
        <v>1648</v>
      </c>
      <c r="D1082" s="186" t="s">
        <v>4640</v>
      </c>
      <c r="E1082" s="210"/>
    </row>
    <row r="1083" spans="1:5" ht="25.5" x14ac:dyDescent="0.2">
      <c r="A1083" s="12" t="s">
        <v>2705</v>
      </c>
      <c r="B1083" s="12" t="s">
        <v>4869</v>
      </c>
      <c r="C1083" s="48" t="s">
        <v>2706</v>
      </c>
      <c r="D1083" s="186">
        <v>224</v>
      </c>
      <c r="E1083" s="210"/>
    </row>
    <row r="1084" spans="1:5" ht="25.5" x14ac:dyDescent="0.2">
      <c r="A1084" s="12" t="s">
        <v>2077</v>
      </c>
      <c r="B1084" s="12" t="s">
        <v>4819</v>
      </c>
      <c r="C1084" s="48" t="s">
        <v>2078</v>
      </c>
      <c r="D1084" s="186" t="s">
        <v>4667</v>
      </c>
      <c r="E1084" s="210"/>
    </row>
    <row r="1085" spans="1:5" ht="25.5" x14ac:dyDescent="0.2">
      <c r="A1085" s="12" t="s">
        <v>1891</v>
      </c>
      <c r="B1085" s="12" t="s">
        <v>4805</v>
      </c>
      <c r="C1085" s="48" t="s">
        <v>1892</v>
      </c>
      <c r="D1085" s="186" t="s">
        <v>4658</v>
      </c>
      <c r="E1085" s="210"/>
    </row>
    <row r="1086" spans="1:5" x14ac:dyDescent="0.2">
      <c r="A1086" s="12" t="s">
        <v>927</v>
      </c>
      <c r="B1086" s="12" t="s">
        <v>4724</v>
      </c>
      <c r="C1086" s="48" t="s">
        <v>928</v>
      </c>
      <c r="D1086" s="186" t="s">
        <v>4591</v>
      </c>
      <c r="E1086" s="210"/>
    </row>
    <row r="1087" spans="1:5" x14ac:dyDescent="0.2">
      <c r="A1087" s="12" t="s">
        <v>1619</v>
      </c>
      <c r="B1087" s="12" t="s">
        <v>4784</v>
      </c>
      <c r="C1087" s="48" t="s">
        <v>1620</v>
      </c>
      <c r="D1087" s="186" t="s">
        <v>4637</v>
      </c>
      <c r="E1087" s="210"/>
    </row>
    <row r="1088" spans="1:5" ht="25.5" x14ac:dyDescent="0.2">
      <c r="A1088" s="12" t="s">
        <v>1764</v>
      </c>
      <c r="B1088" s="12" t="s">
        <v>4795</v>
      </c>
      <c r="C1088" s="48" t="s">
        <v>1765</v>
      </c>
      <c r="D1088" s="186" t="s">
        <v>4600</v>
      </c>
      <c r="E1088" s="210"/>
    </row>
    <row r="1089" spans="1:5" ht="51" x14ac:dyDescent="0.2">
      <c r="A1089" s="12" t="s">
        <v>1794</v>
      </c>
      <c r="B1089" s="12" t="s">
        <v>4798</v>
      </c>
      <c r="C1089" s="48" t="s">
        <v>1795</v>
      </c>
      <c r="D1089" s="186" t="s">
        <v>4650</v>
      </c>
      <c r="E1089" s="210"/>
    </row>
    <row r="1090" spans="1:5" ht="25.5" x14ac:dyDescent="0.2">
      <c r="A1090" s="12" t="s">
        <v>798</v>
      </c>
      <c r="B1090" s="12" t="s">
        <v>4713</v>
      </c>
      <c r="C1090" s="48" t="s">
        <v>799</v>
      </c>
      <c r="D1090" s="186" t="s">
        <v>4578</v>
      </c>
      <c r="E1090" s="210"/>
    </row>
    <row r="1091" spans="1:5" x14ac:dyDescent="0.2">
      <c r="A1091" s="12" t="s">
        <v>1893</v>
      </c>
      <c r="B1091" s="12" t="s">
        <v>4805</v>
      </c>
      <c r="C1091" s="48" t="s">
        <v>1894</v>
      </c>
      <c r="D1091" s="186" t="s">
        <v>4658</v>
      </c>
      <c r="E1091" s="210"/>
    </row>
    <row r="1092" spans="1:5" ht="51" x14ac:dyDescent="0.2">
      <c r="A1092" s="12" t="s">
        <v>2462</v>
      </c>
      <c r="B1092" s="12" t="s">
        <v>4852</v>
      </c>
      <c r="C1092" s="48" t="s">
        <v>2463</v>
      </c>
      <c r="D1092" s="186" t="s">
        <v>4687</v>
      </c>
      <c r="E1092" s="210"/>
    </row>
    <row r="1093" spans="1:5" ht="38.25" x14ac:dyDescent="0.2">
      <c r="A1093" s="12" t="s">
        <v>2638</v>
      </c>
      <c r="B1093" s="12" t="s">
        <v>4864</v>
      </c>
      <c r="C1093" s="48" t="s">
        <v>2639</v>
      </c>
      <c r="D1093" s="186" t="s">
        <v>4698</v>
      </c>
      <c r="E1093" s="210"/>
    </row>
    <row r="1094" spans="1:5" x14ac:dyDescent="0.2">
      <c r="E1094" s="210"/>
    </row>
  </sheetData>
  <pageMargins left="0.7" right="0.7" top="0.75" bottom="0.75" header="0.3" footer="0.3"/>
  <pageSetup paperSize="3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Battle Roster</vt:lpstr>
      <vt:lpstr>Tracker</vt:lpstr>
      <vt:lpstr>Force Power uses</vt:lpstr>
      <vt:lpstr>Feats_talents</vt:lpstr>
      <vt:lpstr>Stat Blocks</vt:lpstr>
      <vt:lpstr>Force Power cards</vt:lpstr>
      <vt:lpstr>List</vt:lpstr>
      <vt:lpstr>F_T lookup</vt:lpstr>
      <vt:lpstr>CL</vt:lpstr>
      <vt:lpstr>CT</vt:lpstr>
      <vt:lpstr>FeatList</vt:lpstr>
      <vt:lpstr>Feats</vt:lpstr>
      <vt:lpstr>ForcePower</vt:lpstr>
      <vt:lpstr>FP</vt:lpstr>
      <vt:lpstr>FPend</vt:lpstr>
      <vt:lpstr>ListEnd</vt:lpstr>
      <vt:lpstr>ListStart</vt:lpstr>
      <vt:lpstr>StatBlocksEnd</vt:lpstr>
      <vt:lpstr>StatBlocksStart</vt:lpstr>
      <vt:lpstr>TalentList</vt:lpstr>
      <vt:lpstr>Talents</vt:lpstr>
      <vt:lpstr>TrackerEnd</vt:lpstr>
      <vt:lpstr>TrackerStart</vt:lpstr>
    </vt:vector>
  </TitlesOfParts>
  <Company>Schneider Electric North America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mpl784</dc:creator>
  <cp:lastModifiedBy>Matthew Sibole</cp:lastModifiedBy>
  <dcterms:created xsi:type="dcterms:W3CDTF">2006-02-26T02:14:18Z</dcterms:created>
  <dcterms:modified xsi:type="dcterms:W3CDTF">2012-01-28T22:53:33Z</dcterms:modified>
</cp:coreProperties>
</file>